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https://kairn.sharepoint.com/sites/Kairn/Documents partages/01-PROJETS/24-I-UP8-PAS-passerelle_UP8/05-ING-CONCEPTION/06-DPGF/"/>
    </mc:Choice>
  </mc:AlternateContent>
  <xr:revisionPtr revIDLastSave="198" documentId="8_{5BF59A58-514A-4C86-915E-28E8F49CEBF5}" xr6:coauthVersionLast="47" xr6:coauthVersionMax="47" xr10:uidLastSave="{8F993956-C66F-45DA-A427-C089ED1E6151}"/>
  <bookViews>
    <workbookView xWindow="28680" yWindow="-5130" windowWidth="29040" windowHeight="15840" tabRatio="619" xr2:uid="{4A111737-5C4C-4322-89CB-204037328570}"/>
  </bookViews>
  <sheets>
    <sheet name="DPGF LOT2 GO" sheetId="6" r:id="rId1"/>
  </sheets>
  <definedNames>
    <definedName name="_xlnm.Print_Titles" localSheetId="0">'DPGF LOT2 GO'!$1:$11</definedName>
    <definedName name="_xlnm.Print_Area" localSheetId="0">'DPGF LOT2 GO'!$A$2:$U$161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102" i="6" l="1"/>
  <c r="Q108" i="6"/>
  <c r="Q92" i="6"/>
  <c r="Q74" i="6"/>
  <c r="Q38" i="6"/>
  <c r="Q39" i="6"/>
  <c r="Q132" i="6"/>
  <c r="L132" i="6"/>
  <c r="Q131" i="6"/>
  <c r="L131" i="6"/>
  <c r="Q130" i="6"/>
  <c r="L130" i="6"/>
  <c r="L129" i="6"/>
  <c r="Q128" i="6"/>
  <c r="L128" i="6"/>
  <c r="Q127" i="6"/>
  <c r="L127" i="6"/>
  <c r="Q126" i="6"/>
  <c r="L126" i="6"/>
  <c r="L125" i="6"/>
  <c r="L124" i="6"/>
  <c r="Q123" i="6"/>
  <c r="L123" i="6"/>
  <c r="Q122" i="6"/>
  <c r="L122" i="6"/>
  <c r="Q121" i="6"/>
  <c r="L121" i="6"/>
  <c r="Q120" i="6"/>
  <c r="L120" i="6"/>
  <c r="Q119" i="6"/>
  <c r="L119" i="6"/>
  <c r="L118" i="6"/>
  <c r="Q117" i="6"/>
  <c r="L117" i="6"/>
  <c r="Q116" i="6"/>
  <c r="L116" i="6"/>
  <c r="Q115" i="6"/>
  <c r="L115" i="6"/>
  <c r="Q114" i="6"/>
  <c r="L114" i="6"/>
  <c r="L113" i="6"/>
  <c r="Q112" i="6"/>
  <c r="L112" i="6"/>
  <c r="Q111" i="6"/>
  <c r="L111" i="6"/>
  <c r="Q110" i="6"/>
  <c r="L110" i="6"/>
  <c r="Q109" i="6"/>
  <c r="L109" i="6"/>
  <c r="L108" i="6"/>
  <c r="Q107" i="6"/>
  <c r="L107" i="6"/>
  <c r="L106" i="6"/>
  <c r="Q105" i="6"/>
  <c r="L105" i="6"/>
  <c r="Q106" i="6"/>
  <c r="L104" i="6"/>
  <c r="Q103" i="6"/>
  <c r="L103" i="6"/>
  <c r="L102" i="6"/>
  <c r="L101" i="6"/>
  <c r="Q97" i="6"/>
  <c r="L97" i="6"/>
  <c r="Q96" i="6"/>
  <c r="L96" i="6"/>
  <c r="Q95" i="6"/>
  <c r="L95" i="6"/>
  <c r="Q94" i="6"/>
  <c r="L94" i="6"/>
  <c r="Q93" i="6"/>
  <c r="L93" i="6"/>
  <c r="L92" i="6"/>
  <c r="F92" i="6"/>
  <c r="F93" i="6" s="1"/>
  <c r="F94" i="6" s="1"/>
  <c r="F95" i="6" s="1"/>
  <c r="F96" i="6" s="1"/>
  <c r="F97" i="6" s="1"/>
  <c r="Q91" i="6"/>
  <c r="L91" i="6"/>
  <c r="L90" i="6"/>
  <c r="Q86" i="6"/>
  <c r="L86" i="6"/>
  <c r="Q85" i="6"/>
  <c r="L85" i="6"/>
  <c r="Q84" i="6"/>
  <c r="L84" i="6"/>
  <c r="Q83" i="6"/>
  <c r="L83" i="6"/>
  <c r="Q82" i="6"/>
  <c r="L82" i="6"/>
  <c r="Q81" i="6"/>
  <c r="L81" i="6"/>
  <c r="Q80" i="6"/>
  <c r="L80" i="6"/>
  <c r="Q79" i="6"/>
  <c r="L79" i="6"/>
  <c r="Q78" i="6"/>
  <c r="L78" i="6"/>
  <c r="Q77" i="6"/>
  <c r="L77" i="6"/>
  <c r="Q76" i="6"/>
  <c r="L76" i="6"/>
  <c r="Q75" i="6"/>
  <c r="L75" i="6"/>
  <c r="L74" i="6"/>
  <c r="L73" i="6"/>
  <c r="Q69" i="6"/>
  <c r="L69" i="6"/>
  <c r="Q68" i="6"/>
  <c r="F68" i="6"/>
  <c r="Q67" i="6"/>
  <c r="Q66" i="6"/>
  <c r="Q65" i="6"/>
  <c r="L65" i="6"/>
  <c r="Q64" i="6"/>
  <c r="L64" i="6"/>
  <c r="Q63" i="6"/>
  <c r="L63" i="6"/>
  <c r="Q62" i="6"/>
  <c r="L62" i="6"/>
  <c r="L61" i="6"/>
  <c r="Q60" i="6"/>
  <c r="L60" i="6"/>
  <c r="Q59" i="6"/>
  <c r="L59" i="6"/>
  <c r="Q58" i="6"/>
  <c r="L58" i="6"/>
  <c r="L57" i="6"/>
  <c r="Q56" i="6"/>
  <c r="L56" i="6"/>
  <c r="Q55" i="6"/>
  <c r="L55" i="6"/>
  <c r="Q54" i="6"/>
  <c r="L54" i="6"/>
  <c r="Q53" i="6"/>
  <c r="L53" i="6"/>
  <c r="L52" i="6"/>
  <c r="Q51" i="6"/>
  <c r="L51" i="6"/>
  <c r="F51" i="6"/>
  <c r="F53" i="6" s="1"/>
  <c r="F58" i="6" s="1"/>
  <c r="L50" i="6"/>
  <c r="Q46" i="6"/>
  <c r="L46" i="6"/>
  <c r="L45" i="6"/>
  <c r="L44" i="6"/>
  <c r="L40" i="6"/>
  <c r="L39" i="6"/>
  <c r="L38" i="6"/>
  <c r="Q37" i="6"/>
  <c r="L37" i="6"/>
  <c r="Q36" i="6"/>
  <c r="L36" i="6"/>
  <c r="Q35" i="6"/>
  <c r="L35" i="6"/>
  <c r="L34" i="6"/>
  <c r="Q33" i="6"/>
  <c r="L33" i="6"/>
  <c r="Q32" i="6"/>
  <c r="L32" i="6"/>
  <c r="L31" i="6"/>
  <c r="Q30" i="6"/>
  <c r="L30" i="6"/>
  <c r="Q29" i="6"/>
  <c r="L29" i="6"/>
  <c r="Q28" i="6"/>
  <c r="L28" i="6"/>
  <c r="L27" i="6"/>
  <c r="Q26" i="6"/>
  <c r="L26" i="6"/>
  <c r="L25" i="6"/>
  <c r="L24" i="6"/>
  <c r="L23" i="6"/>
  <c r="Q22" i="6"/>
  <c r="L22" i="6"/>
  <c r="Q21" i="6"/>
  <c r="L21" i="6"/>
  <c r="Q20" i="6"/>
  <c r="L20" i="6"/>
  <c r="L19" i="6"/>
  <c r="Q18" i="6"/>
  <c r="L18" i="6"/>
  <c r="Q17" i="6"/>
  <c r="L17" i="6"/>
  <c r="L16" i="6"/>
  <c r="L15" i="6"/>
  <c r="G13" i="6"/>
  <c r="Q125" i="6" l="1"/>
  <c r="Q104" i="6"/>
  <c r="Q88" i="6"/>
  <c r="F52" i="6"/>
  <c r="F57" i="6" s="1"/>
  <c r="F66" i="6" s="1"/>
  <c r="Q57" i="6"/>
  <c r="Q99" i="6"/>
  <c r="Q61" i="6"/>
  <c r="Q124" i="6"/>
  <c r="Q134" i="6" s="1"/>
  <c r="Q71" i="6" l="1"/>
  <c r="P40" i="6" s="1"/>
  <c r="Q40" i="6" s="1"/>
  <c r="Q45" i="6"/>
  <c r="Q48" i="6" s="1"/>
  <c r="F56" i="6"/>
  <c r="F54" i="6" s="1"/>
  <c r="Q42" i="6" l="1"/>
  <c r="Q139" i="6" s="1"/>
  <c r="Q140" i="6" s="1"/>
  <c r="Q141" i="6" s="1"/>
  <c r="F63" i="6"/>
  <c r="F59" i="6"/>
  <c r="F60" i="6"/>
  <c r="F55" i="6"/>
  <c r="F61" i="6"/>
  <c r="F62" i="6" l="1"/>
  <c r="F64" i="6" s="1"/>
  <c r="F69" i="6"/>
  <c r="F65" i="6" s="1"/>
  <c r="F67" i="6" s="1"/>
</calcChain>
</file>

<file path=xl/sharedStrings.xml><?xml version="1.0" encoding="utf-8"?>
<sst xmlns="http://schemas.openxmlformats.org/spreadsheetml/2006/main" count="329" uniqueCount="178">
  <si>
    <t>ml</t>
  </si>
  <si>
    <t>u</t>
  </si>
  <si>
    <t>Total HT</t>
  </si>
  <si>
    <t>Prix unitaire HT</t>
  </si>
  <si>
    <t xml:space="preserve">TOTAL HT </t>
  </si>
  <si>
    <t>TVA 20%</t>
  </si>
  <si>
    <t>TOTAL TTC</t>
  </si>
  <si>
    <t>KAIRN</t>
  </si>
  <si>
    <t>Sous-total</t>
  </si>
  <si>
    <t>ens</t>
  </si>
  <si>
    <t>Article</t>
  </si>
  <si>
    <t>Lot</t>
  </si>
  <si>
    <t>Propreté du chantier</t>
  </si>
  <si>
    <t>Travaux préparatoires</t>
  </si>
  <si>
    <t>Etude géotechnique G3</t>
  </si>
  <si>
    <t>Levage</t>
  </si>
  <si>
    <t>LOTS</t>
  </si>
  <si>
    <t xml:space="preserve">§ </t>
  </si>
  <si>
    <t>Intitulé</t>
  </si>
  <si>
    <t>Installation de chantier</t>
  </si>
  <si>
    <t>État des lieux - Huissier</t>
  </si>
  <si>
    <t>Taxes de voirie, démarches administratives</t>
  </si>
  <si>
    <t>Base vie</t>
  </si>
  <si>
    <t>Panneaux de chantier, signalisation, clôture</t>
  </si>
  <si>
    <t>Echafaudages</t>
  </si>
  <si>
    <t>pm</t>
  </si>
  <si>
    <t>Aire de lavage</t>
  </si>
  <si>
    <t>Nettoyage des zones de travail communes</t>
  </si>
  <si>
    <t>Acces et circulations</t>
  </si>
  <si>
    <t>Gestion des accès et circulations</t>
  </si>
  <si>
    <t>Escaliers provisoires</t>
  </si>
  <si>
    <t>Branchements de chantier</t>
  </si>
  <si>
    <t>Branchement electrique</t>
  </si>
  <si>
    <t>Branchement en eau</t>
  </si>
  <si>
    <t>Protection des ouvrages</t>
  </si>
  <si>
    <t>Etudes techniques</t>
  </si>
  <si>
    <t>Etudes d'exécution</t>
  </si>
  <si>
    <t>Eclairage de chantier</t>
  </si>
  <si>
    <t>LOT 2</t>
  </si>
  <si>
    <t>xxx</t>
  </si>
  <si>
    <t>x</t>
  </si>
  <si>
    <t>Panneau de chantier</t>
  </si>
  <si>
    <t>Clôture</t>
  </si>
  <si>
    <t>Signalisation</t>
  </si>
  <si>
    <t>Gestion des déchets, bennes à gravois</t>
  </si>
  <si>
    <t>Branchement égout provisoire</t>
  </si>
  <si>
    <t>Installations de chantier et frais généraux</t>
  </si>
  <si>
    <t>CFO-CFA / Éclairage</t>
  </si>
  <si>
    <t>Passerelle nord</t>
  </si>
  <si>
    <t>Passerelle sud</t>
  </si>
  <si>
    <t>Escalier nord</t>
  </si>
  <si>
    <t>Renfort de fondation</t>
  </si>
  <si>
    <t>signalisation provisoire</t>
  </si>
  <si>
    <t>m²</t>
  </si>
  <si>
    <t>Terrassement</t>
  </si>
  <si>
    <t>m3</t>
  </si>
  <si>
    <t>Fondations profondes</t>
  </si>
  <si>
    <t>Massif de tête des fondations profondes</t>
  </si>
  <si>
    <t>Charpente métallique</t>
  </si>
  <si>
    <t>Installation d'un joint de dilatation</t>
  </si>
  <si>
    <t>Reprise des chaînages de maçonnerie en tête</t>
  </si>
  <si>
    <t>Réfection sous-face béton</t>
  </si>
  <si>
    <t>Voiles blocs à bancher d'ascenseur</t>
  </si>
  <si>
    <t>épaisseur 20cm</t>
  </si>
  <si>
    <t>épaisseur 40cm</t>
  </si>
  <si>
    <t>Radier BA</t>
  </si>
  <si>
    <t>Dalle haute BA</t>
  </si>
  <si>
    <t xml:space="preserve">50cmx50cmx50cm </t>
  </si>
  <si>
    <t>micropieux</t>
  </si>
  <si>
    <t>Recépage</t>
  </si>
  <si>
    <t>Drainage périphérique</t>
  </si>
  <si>
    <t>Cuvelage</t>
  </si>
  <si>
    <t>micropieux, longueur à confirmer selon G2PRO</t>
  </si>
  <si>
    <t>Ascenseur neuf : Terrassements / Fondations / Gros-œuvre</t>
  </si>
  <si>
    <t>Démolition massif existant</t>
  </si>
  <si>
    <t>Voiles en blocs à bancher</t>
  </si>
  <si>
    <t>Reconstitution du massif passerelle sud côté rotonde</t>
  </si>
  <si>
    <t>Semelles</t>
  </si>
  <si>
    <t>inclus évacuation</t>
  </si>
  <si>
    <t>Installation de chantier micropieux</t>
  </si>
  <si>
    <t>compris évacuation des terres</t>
  </si>
  <si>
    <t>Massifs culées des passerelle : Gros-œuvre</t>
  </si>
  <si>
    <t>Réalisation de nouveaux chaperons</t>
  </si>
  <si>
    <t>Appuis de tablier</t>
  </si>
  <si>
    <t>Renfort de dalle des culées</t>
  </si>
  <si>
    <t>Peinture / Ravalement</t>
  </si>
  <si>
    <t>Ascenseur : Équipement</t>
  </si>
  <si>
    <t>Etanchéité, revêtement bituminé</t>
  </si>
  <si>
    <t>Lot GO</t>
  </si>
  <si>
    <t>Purge et reprise du béton</t>
  </si>
  <si>
    <t>Escalier maçonné</t>
  </si>
  <si>
    <t>Reprise revetement de sol autour du massif</t>
  </si>
  <si>
    <t>Interventions ponctuelles : reprise structure, passivation d'acier, mortier sans retrait</t>
  </si>
  <si>
    <t>Raccord reseau EP</t>
  </si>
  <si>
    <t>lot installation de chantier</t>
  </si>
  <si>
    <t>VRD : Reprise revetement de sol autour de l'ascenseur</t>
  </si>
  <si>
    <t>non prévu, non indiqué par la G2PRO</t>
  </si>
  <si>
    <t>inclus dépose et repose de la main courante metallique existante</t>
  </si>
  <si>
    <t>Passerelle de liaison</t>
  </si>
  <si>
    <t>Renfort et fondations profondes</t>
  </si>
  <si>
    <t>Selon plans architecturaux</t>
  </si>
  <si>
    <t>Dépose du revetement</t>
  </si>
  <si>
    <t>Reprise revetement : dépose, etanchéité,  enrobé</t>
  </si>
  <si>
    <t>Point d'évacuation des eaux pluviales</t>
  </si>
  <si>
    <t>Cheneaux d'évacuation latéraux avec grille pour circulation PMR</t>
  </si>
  <si>
    <t>canniveaux de largeur 15cm, inclus cornieres et grilles</t>
  </si>
  <si>
    <t xml:space="preserve">Pose d'une nouvelle étanchéité et revetement bitumineux </t>
  </si>
  <si>
    <t>Couche d'adhérence + Chape de bitume armée (type 40) + asphalte 3cm
Forme de pente pour évacuation des eaux pluviales</t>
  </si>
  <si>
    <t>Pour les 2 passerelles et l'escalier</t>
  </si>
  <si>
    <t>Etaiment avec vérinage pour travail sur les appuis</t>
  </si>
  <si>
    <t>pour nouveaux appuis de la passerelle Nord</t>
  </si>
  <si>
    <t>Compte prorata</t>
  </si>
  <si>
    <t xml:space="preserve">
pour l'ascenseur uniquement</t>
  </si>
  <si>
    <t>levage pour le lot GO uniquement</t>
  </si>
  <si>
    <t>sur une bande de 1m de largeur, conformité acces voie pompiers</t>
  </si>
  <si>
    <t xml:space="preserve">Culée et garde-corps maçonnées </t>
  </si>
  <si>
    <t>au lot CM, coordination à anticiper</t>
  </si>
  <si>
    <t>caniveaux de largeur 15cm, inclus cornieres et grilles</t>
  </si>
  <si>
    <t>Caniveaux d'évacuation latéraux avec grille pour circulation PMR</t>
  </si>
  <si>
    <r>
      <t xml:space="preserve">Aux lots concernés
</t>
    </r>
    <r>
      <rPr>
        <sz val="9"/>
        <rFont val="Avenir Next LT Pro"/>
        <family val="2"/>
      </rPr>
      <t>Démarches administratives à chiffrer</t>
    </r>
    <r>
      <rPr>
        <sz val="9"/>
        <color rgb="FFFF0000"/>
        <rFont val="Avenir Next LT Pro"/>
        <family val="2"/>
      </rPr>
      <t xml:space="preserve">
</t>
    </r>
    <r>
      <rPr>
        <b/>
        <sz val="9"/>
        <rFont val="Avenir Next LT Pro"/>
        <family val="2"/>
      </rPr>
      <t>Taxes de voirie à chiffrer mais à écrire dans la colonne "Commentaires entreprises" en particupiler concernant l'avenue de stalingrad (non inclus dans le chiffrage global)</t>
    </r>
  </si>
  <si>
    <t>Aux lots concernés : montant inclus dans les prestations</t>
  </si>
  <si>
    <t>lot installation de chantier, consomation au compte prorata</t>
  </si>
  <si>
    <t>lot installation de chantier, mise en décharge au compte prorata</t>
  </si>
  <si>
    <t>non nécessaire suivant étude</t>
  </si>
  <si>
    <t>Passerelle Nord</t>
  </si>
  <si>
    <t>reprises d'enduits au lot peinture-ravalement</t>
  </si>
  <si>
    <t>Refection de l'enrobé sur les dalles BA des culées</t>
  </si>
  <si>
    <t>Reprise de l'étanchéité, pose d'un couvre-joint étanche en aluminium avec partie centrale en caoutchouc</t>
  </si>
  <si>
    <t>Empochement dans la maçonnerie existante pour passage charpente</t>
  </si>
  <si>
    <t>Tranche</t>
  </si>
  <si>
    <t>Installation de chantier commune</t>
  </si>
  <si>
    <t>Gros-œuvre /  VRD</t>
  </si>
  <si>
    <t>Numéro de lot</t>
  </si>
  <si>
    <t>Reprise d'enrobé</t>
  </si>
  <si>
    <t>2bis</t>
  </si>
  <si>
    <t>Purge et réalisation des feuillures au niveau des appuis</t>
  </si>
  <si>
    <t>Palier haut escalier, les 2 paliers intermédiaires ne sont pas à reprendre</t>
  </si>
  <si>
    <t>Serrurerie / Métallerie - Garde-corps passerelles existantes + bancs en sous-face</t>
  </si>
  <si>
    <t>Couverture toile</t>
  </si>
  <si>
    <t>Ind A</t>
  </si>
  <si>
    <t>UP8-PAS - Rénovation de la passerelle extérieure</t>
  </si>
  <si>
    <t>descente d'eau pluviales files 3 et 5</t>
  </si>
  <si>
    <t>Reprise VRD : reprise revetement de sol autour des fondations files 3 et 5</t>
  </si>
  <si>
    <t>Dépose du revetement et des tôles existantes</t>
  </si>
  <si>
    <t>au dessus du boulevard, méthodologie spécifique</t>
  </si>
  <si>
    <t>DCE</t>
  </si>
  <si>
    <t>Toiture étanchée</t>
  </si>
  <si>
    <t>Evacuation des EP</t>
  </si>
  <si>
    <t>Boite à eau</t>
  </si>
  <si>
    <t xml:space="preserve">Descente d'eau </t>
  </si>
  <si>
    <t>Etanchéité inaccessible sur support béton</t>
  </si>
  <si>
    <t>Relevés d'étanchéité</t>
  </si>
  <si>
    <t>Acrotère</t>
  </si>
  <si>
    <t>inclus ensemble</t>
  </si>
  <si>
    <t>optimisation possible en EXE selon G3 si possibilité de réutilisation des semelles existantes</t>
  </si>
  <si>
    <t>inclus redan pour acces regard EP existant</t>
  </si>
  <si>
    <t>Débouchage réseau enterré EP existant</t>
  </si>
  <si>
    <t>réseau bouché d'apres plan réseau MOA</t>
  </si>
  <si>
    <t xml:space="preserve">Puisards béton pour le recueil des EP </t>
  </si>
  <si>
    <t>Renfort fondations existantes et raccord EP passerelles</t>
  </si>
  <si>
    <t>renfort fondations non necessaire selon G2PRO</t>
  </si>
  <si>
    <t>Serrurerie / Métallerie - Garde-corps passerelle de liaison et escaliers neufs, casquette pour ascenseur</t>
  </si>
  <si>
    <t>Serrurerie / Métallerie - Sécurisation et mise en conformité</t>
  </si>
  <si>
    <t>Serrurerie / Métallerie - Rénovation des mains courantes, gardes-corps métalliques, cassettes metalliques ascenseur existant</t>
  </si>
  <si>
    <t>Gros-œuvre /  Enrobé</t>
  </si>
  <si>
    <t>Charpente métallique- passerelle de liaison</t>
  </si>
  <si>
    <t>3bis</t>
  </si>
  <si>
    <t>Reprises ponctuelles du revetement des marches et paliers, et résine étanche</t>
  </si>
  <si>
    <t>Reprise des zones endommagées, résine étanche sur tour la surface</t>
  </si>
  <si>
    <t>Nettoyage signalétique au sol</t>
  </si>
  <si>
    <t>au pied de la culée nord</t>
  </si>
  <si>
    <t>Décomposition des Prix Globale et Forfaitaire DPGF</t>
  </si>
  <si>
    <t>L'entreprise vérifiera toutes les quantités et dimensions indiquées sur le bordereau qui sont données à titre indicatif. Il lui appartient de faire tous les changements de quantités selon son propre relevé sur les documents du dossier de consultation et sur site si cela s'avère possible.
Aucune plus-value ne sera accordée en cas d'augmentation des quantités ou des diamètres indiquées, ni en cas de mauvaise interprétation du présent document.
L'entreprise remplira les prix unitaires de toutes les lignes du bordereau, même pour les quantités qu'elle considère nulles.
La présente offre est considérée globale et forfaitaire. Il appartiendra à l'entreprise de se rapporter aux documents de l'appel d'offre pour réaliser son offre et tenir compte de toutes les spécificités des équipements (pose et description).
L'entreprise se doit de répondre sur le présent bordereau. Elle est en droit d'ajouter ou de modifier le bordereau pour préciser son offre mais fera apparaître les modifications en rouge.
Avant de répondre à cet appel d'offre et dans le cas des réhabilitations ou rénovation, l'entreprise réalisera une visite sur place pour appréhender l'opération et ses difficultés.</t>
  </si>
  <si>
    <t xml:space="preserve">TOTAL </t>
  </si>
  <si>
    <t>Quantité entreprise</t>
  </si>
  <si>
    <t>Commentaires MOE</t>
  </si>
  <si>
    <t>Commentaires Entreprise</t>
  </si>
  <si>
    <t xml:space="preserve"> G2PRO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</si>
</sst>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 &quot;€&quot;"/>
    <numFmt numFmtId="165" formatCode="0&quot;.&quot;"/>
    <numFmt numFmtId="166" formatCode="#,##0\ &quot;€&quot;&quot; HT&quot;"/>
    <numFmt numFmtId="167" formatCode="_-* #,##0_-;\-* #,##0_-;_-* &quot;-&quot;??_-;_-@_-"/>
    <numFmt numFmtId="168" formatCode="0.0%"/>
  </numFmts>
  <fonts count="33" x14ac:knownFonts="1">
    <font>
      <sz val="11"/>
      <color theme="1"/>
      <name val="Calibri"/>
      <family val="2"/>
      <scheme val="minor"/>
    </font>
    <font>
      <sz val="9"/>
      <color theme="1"/>
      <name val="Avenir Next LT Pro"/>
      <family val="2"/>
    </font>
    <font>
      <sz val="9"/>
      <name val="Avenir Next LT Pro"/>
      <family val="2"/>
    </font>
    <font>
      <sz val="11"/>
      <color theme="1"/>
      <name val="Calibri"/>
      <family val="2"/>
      <scheme val="minor"/>
    </font>
    <font>
      <sz val="9"/>
      <color rgb="FFFF0000"/>
      <name val="Avenir Next LT Pro"/>
      <family val="2"/>
    </font>
    <font>
      <i/>
      <sz val="9"/>
      <color theme="5" tint="-0.249977111117893"/>
      <name val="Avenir Next LT Pro"/>
      <family val="2"/>
    </font>
    <font>
      <sz val="14"/>
      <color theme="1"/>
      <name val="Avenir Next LT Pro Light"/>
      <family val="2"/>
    </font>
    <font>
      <sz val="9"/>
      <color theme="1"/>
      <name val="Avenir Next LT Pro Light"/>
      <family val="2"/>
    </font>
    <font>
      <sz val="12"/>
      <color theme="1"/>
      <name val="Avenir Next LT Pro Light"/>
      <family val="2"/>
    </font>
    <font>
      <sz val="9"/>
      <name val="Avenir Next LT Pro Light"/>
      <family val="2"/>
    </font>
    <font>
      <sz val="48"/>
      <name val="Avenir Next LT Pro Light"/>
      <family val="2"/>
    </font>
    <font>
      <b/>
      <sz val="9"/>
      <color theme="1"/>
      <name val="Avenir Next LT Pro Light"/>
      <family val="2"/>
    </font>
    <font>
      <b/>
      <sz val="14"/>
      <color theme="0"/>
      <name val="Avenir Next LT Pro Light"/>
      <family val="2"/>
    </font>
    <font>
      <i/>
      <sz val="9"/>
      <color theme="5" tint="-0.249977111117893"/>
      <name val="Avenir Next LT Pro Light"/>
      <family val="2"/>
    </font>
    <font>
      <b/>
      <sz val="9"/>
      <name val="Avenir Next LT Pro Light"/>
      <family val="2"/>
    </font>
    <font>
      <sz val="26"/>
      <color theme="1"/>
      <name val="Avenir Next LT Pro Light"/>
      <family val="2"/>
    </font>
    <font>
      <sz val="11"/>
      <color theme="1"/>
      <name val="Avenir Next LT Pro Light"/>
      <family val="2"/>
    </font>
    <font>
      <b/>
      <sz val="11"/>
      <color theme="0"/>
      <name val="Avenir Next LT Pro Light"/>
      <family val="2"/>
    </font>
    <font>
      <sz val="9"/>
      <color rgb="FFFF0000"/>
      <name val="Avenir Next LT Pro Light"/>
      <family val="2"/>
    </font>
    <font>
      <b/>
      <sz val="9"/>
      <name val="Avenir Next LT Pro"/>
      <family val="2"/>
    </font>
    <font>
      <sz val="9"/>
      <color rgb="FF000000"/>
      <name val="Avenir Next LT Pro"/>
      <family val="2"/>
    </font>
    <font>
      <sz val="11"/>
      <name val="Avenir Next LT Pro Light"/>
      <family val="2"/>
    </font>
    <font>
      <sz val="12"/>
      <name val="Avenir Next LT Pro Light"/>
      <family val="2"/>
    </font>
    <font>
      <i/>
      <sz val="9"/>
      <name val="Avenir Next LT Pro"/>
      <family val="2"/>
    </font>
    <font>
      <sz val="36"/>
      <color theme="0"/>
      <name val="Avenir Next LT Pro"/>
      <family val="2"/>
    </font>
    <font>
      <sz val="10"/>
      <color rgb="FF000000"/>
      <name val="Avenir Next LT Pro"/>
      <family val="2"/>
    </font>
    <font>
      <b/>
      <sz val="12"/>
      <name val="Avenir Next LT Pro"/>
      <family val="2"/>
    </font>
    <font>
      <b/>
      <sz val="12"/>
      <color theme="1"/>
      <name val="Avenir Next LT Pro"/>
      <family val="2"/>
    </font>
    <font>
      <sz val="12"/>
      <color theme="1"/>
      <name val="Avenir Next LT Pro"/>
      <family val="2"/>
    </font>
    <font>
      <sz val="16"/>
      <color rgb="FF000000"/>
      <name val="Avenir Next LT Pro"/>
      <family val="2"/>
    </font>
    <font>
      <sz val="11"/>
      <color rgb="FF000000"/>
      <name val="Avenir Next LT Pro"/>
      <family val="2"/>
    </font>
    <font>
      <b/>
      <sz val="11"/>
      <color rgb="FF000000"/>
      <name val="Avenir Next LT Pro"/>
      <family val="2"/>
    </font>
    <font>
      <b/>
      <sz val="9"/>
      <color rgb="FFFF0000"/>
      <name val="Avenir Next LT Pro Light"/>
      <family val="2"/>
    </font>
  </fonts>
  <fills count="12">
    <fill>
      <patternFill patternType="none"/>
    </fill>
    <fill>
      <patternFill patternType="gray125"/>
    </fill>
    <fill>
      <patternFill patternType="solid">
        <fgColor theme="2" tint="-9.9978637043366805E-2"/>
        <bgColor indexed="64"/>
      </patternFill>
    </fill>
    <fill>
      <patternFill patternType="solid">
        <fgColor theme="6" tint="0.79998168889431442"/>
        <bgColor indexed="64"/>
      </patternFill>
    </fill>
    <fill>
      <patternFill patternType="solid">
        <fgColor rgb="FF558778"/>
        <bgColor indexed="64"/>
      </patternFill>
    </fill>
    <fill>
      <patternFill patternType="solid">
        <fgColor theme="6"/>
        <bgColor indexed="64"/>
      </patternFill>
    </fill>
    <fill>
      <patternFill patternType="solid">
        <fgColor rgb="FFA0C4B9"/>
        <bgColor indexed="64"/>
      </patternFill>
    </fill>
    <fill>
      <patternFill patternType="solid">
        <fgColor theme="1" tint="0.499984740745262"/>
        <bgColor indexed="64"/>
      </patternFill>
    </fill>
    <fill>
      <patternFill patternType="solid">
        <fgColor theme="0"/>
        <bgColor indexed="64"/>
      </patternFill>
    </fill>
    <fill>
      <patternFill patternType="solid">
        <fgColor theme="0" tint="-4.9989318521683403E-2"/>
        <bgColor indexed="64"/>
      </patternFill>
    </fill>
    <fill>
      <patternFill patternType="solid">
        <fgColor rgb="FFEDEDED"/>
        <bgColor rgb="FF000000"/>
      </patternFill>
    </fill>
    <fill>
      <patternFill patternType="solid">
        <fgColor them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4">
    <xf numFmtId="0" fontId="0" fillId="0" borderId="0"/>
    <xf numFmtId="9" fontId="3" fillId="0" borderId="0" applyFont="0" applyFill="0" applyBorder="0" applyAlignment="0" applyProtection="0"/>
    <xf numFmtId="0" fontId="3" fillId="0" borderId="0"/>
    <xf numFmtId="43" fontId="3" fillId="0" borderId="0" applyFont="0" applyFill="0" applyBorder="0" applyAlignment="0" applyProtection="0"/>
  </cellStyleXfs>
  <cellXfs count="187">
    <xf numFmtId="0" fontId="0" fillId="0" borderId="0" xfId="0"/>
    <xf numFmtId="0" fontId="1" fillId="3" borderId="5" xfId="0" applyFont="1" applyFill="1" applyBorder="1" applyAlignment="1">
      <alignment vertical="center" wrapText="1"/>
    </xf>
    <xf numFmtId="0" fontId="5" fillId="0" borderId="1" xfId="0" applyFont="1" applyBorder="1" applyAlignment="1">
      <alignment vertical="center" wrapText="1"/>
    </xf>
    <xf numFmtId="0" fontId="4" fillId="0" borderId="1" xfId="0" applyFont="1" applyBorder="1" applyAlignment="1">
      <alignment vertical="center" wrapText="1"/>
    </xf>
    <xf numFmtId="0" fontId="2" fillId="0" borderId="1" xfId="0" applyFont="1" applyBorder="1" applyAlignment="1">
      <alignment vertical="center" wrapText="1"/>
    </xf>
    <xf numFmtId="0" fontId="4" fillId="3" borderId="1" xfId="0" applyFont="1" applyFill="1" applyBorder="1" applyAlignment="1">
      <alignment vertical="center" wrapText="1"/>
    </xf>
    <xf numFmtId="0" fontId="7" fillId="0" borderId="0" xfId="0" applyFont="1" applyAlignment="1">
      <alignment horizontal="center" vertical="center"/>
    </xf>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horizontal="center" vertical="center"/>
    </xf>
    <xf numFmtId="0" fontId="7" fillId="0" borderId="0" xfId="0" applyFont="1" applyAlignment="1">
      <alignment horizontal="center"/>
    </xf>
    <xf numFmtId="0" fontId="7" fillId="0" borderId="0" xfId="0" applyFont="1"/>
    <xf numFmtId="1" fontId="7" fillId="0" borderId="0" xfId="0" applyNumberFormat="1" applyFont="1" applyAlignment="1">
      <alignment horizontal="center" vertical="center"/>
    </xf>
    <xf numFmtId="165" fontId="7" fillId="0" borderId="0" xfId="0" applyNumberFormat="1" applyFont="1" applyAlignment="1">
      <alignment horizontal="center" vertical="center"/>
    </xf>
    <xf numFmtId="165" fontId="7" fillId="0" borderId="0" xfId="0" applyNumberFormat="1" applyFont="1" applyAlignment="1">
      <alignment vertical="center"/>
    </xf>
    <xf numFmtId="165" fontId="7" fillId="0" borderId="0" xfId="0" applyNumberFormat="1" applyFont="1" applyAlignment="1">
      <alignment horizontal="left" vertical="center"/>
    </xf>
    <xf numFmtId="0" fontId="7" fillId="0" borderId="0" xfId="0" applyFont="1" applyAlignment="1">
      <alignment horizontal="center" vertical="center" wrapText="1"/>
    </xf>
    <xf numFmtId="1" fontId="11" fillId="2" borderId="1" xfId="0" applyNumberFormat="1" applyFont="1" applyFill="1" applyBorder="1" applyAlignment="1">
      <alignment horizontal="center" vertical="center"/>
    </xf>
    <xf numFmtId="165" fontId="11" fillId="2" borderId="2" xfId="0" applyNumberFormat="1" applyFont="1" applyFill="1" applyBorder="1" applyAlignment="1">
      <alignment horizontal="center" vertical="center"/>
    </xf>
    <xf numFmtId="165" fontId="11" fillId="2" borderId="2" xfId="0" applyNumberFormat="1" applyFont="1" applyFill="1" applyBorder="1" applyAlignment="1">
      <alignment horizontal="left" vertical="center"/>
    </xf>
    <xf numFmtId="165" fontId="11" fillId="2" borderId="4" xfId="0" applyNumberFormat="1" applyFont="1" applyFill="1" applyBorder="1" applyAlignment="1">
      <alignment horizontal="left" vertical="center"/>
    </xf>
    <xf numFmtId="165" fontId="11" fillId="2" borderId="3" xfId="0" applyNumberFormat="1" applyFont="1" applyFill="1" applyBorder="1" applyAlignment="1">
      <alignment horizontal="left" vertical="center"/>
    </xf>
    <xf numFmtId="0" fontId="11" fillId="2" borderId="3"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7" fillId="0" borderId="0" xfId="0" applyFont="1" applyAlignment="1">
      <alignment vertical="center" wrapText="1"/>
    </xf>
    <xf numFmtId="1" fontId="7" fillId="0" borderId="0" xfId="0" applyNumberFormat="1" applyFont="1" applyAlignment="1">
      <alignment vertical="center"/>
    </xf>
    <xf numFmtId="1" fontId="12" fillId="4" borderId="0" xfId="0" applyNumberFormat="1" applyFont="1" applyFill="1" applyAlignment="1">
      <alignment horizontal="left" vertical="center"/>
    </xf>
    <xf numFmtId="0" fontId="11" fillId="2" borderId="4" xfId="0" applyFont="1" applyFill="1" applyBorder="1" applyAlignment="1">
      <alignment vertical="center" wrapText="1"/>
    </xf>
    <xf numFmtId="0" fontId="11" fillId="2" borderId="3" xfId="0" applyFont="1" applyFill="1" applyBorder="1" applyAlignment="1">
      <alignment vertical="center" wrapText="1"/>
    </xf>
    <xf numFmtId="0" fontId="11" fillId="2" borderId="2" xfId="0" applyFont="1" applyFill="1" applyBorder="1" applyAlignment="1">
      <alignment vertical="center" wrapText="1"/>
    </xf>
    <xf numFmtId="164" fontId="11" fillId="2" borderId="3" xfId="0" applyNumberFormat="1" applyFont="1" applyFill="1" applyBorder="1" applyAlignment="1">
      <alignment vertical="center" wrapText="1"/>
    </xf>
    <xf numFmtId="0" fontId="7" fillId="3" borderId="5" xfId="0" applyFont="1" applyFill="1" applyBorder="1" applyAlignment="1">
      <alignment vertical="center" wrapText="1"/>
    </xf>
    <xf numFmtId="164" fontId="7" fillId="0" borderId="0" xfId="0" applyNumberFormat="1" applyFont="1" applyAlignment="1">
      <alignment vertical="center"/>
    </xf>
    <xf numFmtId="0" fontId="7" fillId="5" borderId="0" xfId="0" applyFont="1" applyFill="1"/>
    <xf numFmtId="0" fontId="7" fillId="5" borderId="0" xfId="0" applyFont="1" applyFill="1" applyAlignment="1">
      <alignment vertical="center"/>
    </xf>
    <xf numFmtId="0" fontId="8" fillId="5" borderId="0" xfId="0" applyFont="1" applyFill="1" applyAlignment="1">
      <alignment vertical="center"/>
    </xf>
    <xf numFmtId="0" fontId="7" fillId="5" borderId="0" xfId="0" applyFont="1" applyFill="1" applyAlignment="1">
      <alignment vertical="center" wrapText="1"/>
    </xf>
    <xf numFmtId="0" fontId="7" fillId="0" borderId="0" xfId="0" applyFont="1" applyAlignment="1">
      <alignment wrapText="1"/>
    </xf>
    <xf numFmtId="164" fontId="1" fillId="0" borderId="1" xfId="0" applyNumberFormat="1" applyFont="1" applyBorder="1" applyAlignment="1">
      <alignment vertical="center" wrapText="1"/>
    </xf>
    <xf numFmtId="165" fontId="6" fillId="0" borderId="0" xfId="0" applyNumberFormat="1" applyFont="1" applyAlignment="1">
      <alignment horizontal="right" vertical="center"/>
    </xf>
    <xf numFmtId="165" fontId="6" fillId="0" borderId="0" xfId="0" applyNumberFormat="1" applyFont="1" applyAlignment="1">
      <alignment horizontal="center" vertical="center"/>
    </xf>
    <xf numFmtId="165" fontId="6" fillId="0" borderId="0" xfId="0" applyNumberFormat="1" applyFont="1" applyAlignment="1">
      <alignment horizontal="left" vertical="center"/>
    </xf>
    <xf numFmtId="165" fontId="1" fillId="0" borderId="1" xfId="0" applyNumberFormat="1" applyFont="1" applyBorder="1" applyAlignment="1">
      <alignment horizontal="center" vertical="center" wrapText="1"/>
    </xf>
    <xf numFmtId="165" fontId="1" fillId="0" borderId="2" xfId="0" applyNumberFormat="1" applyFont="1" applyBorder="1" applyAlignment="1">
      <alignment horizontal="center" vertical="center" wrapText="1"/>
    </xf>
    <xf numFmtId="165" fontId="1" fillId="0" borderId="4" xfId="0" applyNumberFormat="1" applyFont="1" applyBorder="1" applyAlignment="1">
      <alignment horizontal="center" vertical="center" wrapText="1"/>
    </xf>
    <xf numFmtId="165" fontId="1" fillId="0" borderId="3" xfId="0" applyNumberFormat="1" applyFont="1" applyBorder="1" applyAlignment="1">
      <alignment horizontal="center" vertical="center" wrapText="1"/>
    </xf>
    <xf numFmtId="1" fontId="7" fillId="0" borderId="0" xfId="0" applyNumberFormat="1" applyFont="1" applyAlignment="1">
      <alignment horizontal="center" vertical="center" wrapText="1"/>
    </xf>
    <xf numFmtId="165" fontId="7" fillId="0" borderId="0" xfId="0" applyNumberFormat="1" applyFont="1" applyAlignment="1">
      <alignment horizontal="center" vertical="center" wrapText="1"/>
    </xf>
    <xf numFmtId="165" fontId="7" fillId="0" borderId="0" xfId="0" applyNumberFormat="1" applyFont="1" applyAlignment="1">
      <alignment horizontal="left" vertical="center" wrapText="1"/>
    </xf>
    <xf numFmtId="1" fontId="7" fillId="0" borderId="0" xfId="0" applyNumberFormat="1" applyFont="1" applyAlignment="1">
      <alignment vertical="center" wrapText="1"/>
    </xf>
    <xf numFmtId="1" fontId="11" fillId="2" borderId="1" xfId="0" applyNumberFormat="1" applyFont="1" applyFill="1" applyBorder="1" applyAlignment="1">
      <alignment horizontal="center" vertical="center" wrapText="1"/>
    </xf>
    <xf numFmtId="165" fontId="11" fillId="2" borderId="2" xfId="0" applyNumberFormat="1" applyFont="1" applyFill="1" applyBorder="1" applyAlignment="1">
      <alignment horizontal="center" vertical="center" wrapText="1"/>
    </xf>
    <xf numFmtId="165" fontId="11" fillId="2" borderId="4" xfId="0" applyNumberFormat="1" applyFont="1" applyFill="1" applyBorder="1" applyAlignment="1">
      <alignment horizontal="left" vertical="center" wrapText="1"/>
    </xf>
    <xf numFmtId="165" fontId="1" fillId="3" borderId="1" xfId="0" applyNumberFormat="1" applyFont="1" applyFill="1" applyBorder="1" applyAlignment="1">
      <alignment horizontal="center" vertical="center" wrapText="1"/>
    </xf>
    <xf numFmtId="165" fontId="1" fillId="3" borderId="2" xfId="0" applyNumberFormat="1" applyFont="1" applyFill="1" applyBorder="1" applyAlignment="1">
      <alignment horizontal="center" vertical="center" wrapText="1"/>
    </xf>
    <xf numFmtId="165" fontId="1" fillId="3" borderId="4" xfId="0" applyNumberFormat="1" applyFont="1" applyFill="1" applyBorder="1" applyAlignment="1">
      <alignment horizontal="center" vertical="center" wrapText="1"/>
    </xf>
    <xf numFmtId="165" fontId="1" fillId="3" borderId="3" xfId="0" applyNumberFormat="1" applyFont="1" applyFill="1" applyBorder="1" applyAlignment="1">
      <alignment horizontal="center" vertical="center" wrapText="1"/>
    </xf>
    <xf numFmtId="1" fontId="1" fillId="3" borderId="5" xfId="0" applyNumberFormat="1" applyFont="1" applyFill="1" applyBorder="1" applyAlignment="1">
      <alignment vertical="center" wrapText="1"/>
    </xf>
    <xf numFmtId="164" fontId="1" fillId="3" borderId="5" xfId="0" applyNumberFormat="1" applyFont="1" applyFill="1" applyBorder="1" applyAlignment="1">
      <alignment vertical="center" wrapText="1"/>
    </xf>
    <xf numFmtId="1" fontId="1" fillId="0" borderId="1" xfId="0" applyNumberFormat="1" applyFont="1" applyBorder="1" applyAlignment="1">
      <alignment vertical="center" wrapText="1"/>
    </xf>
    <xf numFmtId="1" fontId="2" fillId="0" borderId="1" xfId="0" applyNumberFormat="1" applyFont="1" applyBorder="1" applyAlignment="1">
      <alignment vertical="center" wrapText="1"/>
    </xf>
    <xf numFmtId="164" fontId="2" fillId="0" borderId="1" xfId="0" applyNumberFormat="1" applyFont="1" applyBorder="1" applyAlignment="1">
      <alignment vertical="center" wrapText="1"/>
    </xf>
    <xf numFmtId="164" fontId="11" fillId="0" borderId="1" xfId="0" applyNumberFormat="1" applyFont="1" applyBorder="1" applyAlignment="1">
      <alignment vertical="center" wrapText="1"/>
    </xf>
    <xf numFmtId="164" fontId="11" fillId="0" borderId="6" xfId="0" applyNumberFormat="1" applyFont="1" applyBorder="1" applyAlignment="1">
      <alignment vertical="center" wrapText="1"/>
    </xf>
    <xf numFmtId="0" fontId="2" fillId="3" borderId="5" xfId="0" applyFont="1" applyFill="1" applyBorder="1" applyAlignment="1">
      <alignment vertical="center" wrapText="1"/>
    </xf>
    <xf numFmtId="1" fontId="7" fillId="3" borderId="1" xfId="0" applyNumberFormat="1" applyFont="1" applyFill="1" applyBorder="1" applyAlignment="1">
      <alignment horizontal="center" vertical="center" wrapText="1"/>
    </xf>
    <xf numFmtId="165" fontId="7" fillId="3" borderId="2" xfId="0" applyNumberFormat="1" applyFont="1" applyFill="1" applyBorder="1" applyAlignment="1">
      <alignment horizontal="center" vertical="center" wrapText="1"/>
    </xf>
    <xf numFmtId="164" fontId="7" fillId="3" borderId="5" xfId="0" applyNumberFormat="1" applyFont="1" applyFill="1" applyBorder="1" applyAlignment="1">
      <alignment vertical="center" wrapText="1"/>
    </xf>
    <xf numFmtId="0" fontId="13" fillId="0" borderId="0" xfId="0" applyFont="1" applyAlignment="1">
      <alignment vertical="center" wrapText="1"/>
    </xf>
    <xf numFmtId="164" fontId="7" fillId="0" borderId="0" xfId="0" applyNumberFormat="1" applyFont="1" applyAlignment="1">
      <alignment vertical="center" wrapText="1"/>
    </xf>
    <xf numFmtId="0" fontId="11" fillId="2" borderId="2" xfId="0" applyFont="1" applyFill="1" applyBorder="1" applyAlignment="1">
      <alignment horizontal="right" vertical="center" wrapText="1"/>
    </xf>
    <xf numFmtId="0" fontId="11" fillId="2" borderId="3" xfId="0" applyFont="1" applyFill="1" applyBorder="1" applyAlignment="1">
      <alignment horizontal="right" vertical="center" wrapText="1"/>
    </xf>
    <xf numFmtId="164" fontId="11" fillId="2" borderId="1" xfId="0" applyNumberFormat="1" applyFont="1" applyFill="1" applyBorder="1" applyAlignment="1">
      <alignment vertical="center" wrapText="1"/>
    </xf>
    <xf numFmtId="0" fontId="14" fillId="2" borderId="3" xfId="0" applyFont="1" applyFill="1" applyBorder="1" applyAlignment="1">
      <alignment horizontal="right" vertical="center" wrapText="1"/>
    </xf>
    <xf numFmtId="164" fontId="14" fillId="2" borderId="1" xfId="0" applyNumberFormat="1" applyFont="1" applyFill="1" applyBorder="1" applyAlignment="1">
      <alignment vertical="center" wrapText="1"/>
    </xf>
    <xf numFmtId="165" fontId="5" fillId="0" borderId="1" xfId="0" applyNumberFormat="1" applyFont="1" applyBorder="1" applyAlignment="1">
      <alignment horizontal="center" vertical="center" wrapText="1"/>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1" fontId="5" fillId="0" borderId="1" xfId="0" applyNumberFormat="1" applyFont="1" applyBorder="1" applyAlignment="1">
      <alignment vertical="center" wrapText="1"/>
    </xf>
    <xf numFmtId="164" fontId="5" fillId="0" borderId="1" xfId="0" applyNumberFormat="1" applyFont="1" applyBorder="1" applyAlignment="1">
      <alignment vertical="center" wrapText="1"/>
    </xf>
    <xf numFmtId="164" fontId="5" fillId="7" borderId="1" xfId="0" applyNumberFormat="1" applyFont="1" applyFill="1" applyBorder="1" applyAlignment="1">
      <alignment vertical="center" wrapText="1"/>
    </xf>
    <xf numFmtId="1" fontId="4" fillId="0" borderId="1" xfId="0" applyNumberFormat="1" applyFont="1" applyBorder="1" applyAlignment="1">
      <alignment vertical="center" wrapText="1"/>
    </xf>
    <xf numFmtId="0" fontId="9" fillId="0" borderId="0" xfId="0" applyFont="1" applyAlignment="1">
      <alignment vertical="center" wrapText="1"/>
    </xf>
    <xf numFmtId="1" fontId="1" fillId="0" borderId="5" xfId="0" applyNumberFormat="1" applyFont="1" applyBorder="1" applyAlignment="1">
      <alignment vertical="center" wrapText="1"/>
    </xf>
    <xf numFmtId="164" fontId="7" fillId="3" borderId="5" xfId="0" applyNumberFormat="1" applyFont="1" applyFill="1" applyBorder="1" applyAlignment="1">
      <alignment vertical="center"/>
    </xf>
    <xf numFmtId="167" fontId="7" fillId="3" borderId="5" xfId="3" applyNumberFormat="1" applyFont="1" applyFill="1" applyBorder="1" applyAlignment="1">
      <alignment vertical="center" wrapText="1"/>
    </xf>
    <xf numFmtId="0" fontId="6" fillId="0" borderId="0" xfId="0" quotePrefix="1" applyFont="1"/>
    <xf numFmtId="164" fontId="11" fillId="0" borderId="0" xfId="0" applyNumberFormat="1" applyFont="1" applyAlignment="1">
      <alignment vertical="center" wrapText="1"/>
    </xf>
    <xf numFmtId="0" fontId="7" fillId="4" borderId="0" xfId="0" applyFont="1" applyFill="1" applyAlignment="1">
      <alignment vertical="center"/>
    </xf>
    <xf numFmtId="165" fontId="12" fillId="4" borderId="0" xfId="0" applyNumberFormat="1" applyFont="1" applyFill="1" applyAlignment="1">
      <alignment horizontal="center" vertical="center"/>
    </xf>
    <xf numFmtId="165" fontId="7" fillId="4" borderId="0" xfId="0" applyNumberFormat="1" applyFont="1" applyFill="1" applyAlignment="1">
      <alignment horizontal="center" vertical="center"/>
    </xf>
    <xf numFmtId="165" fontId="7" fillId="4" borderId="0" xfId="0" applyNumberFormat="1" applyFont="1" applyFill="1" applyAlignment="1">
      <alignment horizontal="left" vertical="center"/>
    </xf>
    <xf numFmtId="0" fontId="7" fillId="4" borderId="0" xfId="0" applyFont="1" applyFill="1" applyAlignment="1">
      <alignment vertical="center" wrapText="1"/>
    </xf>
    <xf numFmtId="1" fontId="7" fillId="4" borderId="0" xfId="0" applyNumberFormat="1" applyFont="1" applyFill="1" applyAlignment="1">
      <alignment vertical="center"/>
    </xf>
    <xf numFmtId="1" fontId="7" fillId="0" borderId="1" xfId="0" applyNumberFormat="1" applyFont="1" applyBorder="1" applyAlignment="1">
      <alignment horizontal="center" vertical="center" wrapText="1"/>
    </xf>
    <xf numFmtId="165" fontId="7" fillId="0" borderId="2" xfId="0" applyNumberFormat="1" applyFont="1" applyBorder="1" applyAlignment="1">
      <alignment horizontal="center" vertical="center" wrapText="1"/>
    </xf>
    <xf numFmtId="0" fontId="7" fillId="0" borderId="5" xfId="0" applyFont="1" applyBorder="1" applyAlignment="1">
      <alignment vertical="center" wrapText="1"/>
    </xf>
    <xf numFmtId="164" fontId="7" fillId="0" borderId="5" xfId="0" applyNumberFormat="1" applyFont="1" applyBorder="1" applyAlignment="1">
      <alignment vertical="center" wrapText="1"/>
    </xf>
    <xf numFmtId="164" fontId="7" fillId="0" borderId="5" xfId="0" applyNumberFormat="1" applyFont="1" applyBorder="1" applyAlignment="1">
      <alignment vertical="center"/>
    </xf>
    <xf numFmtId="165" fontId="7" fillId="0" borderId="2" xfId="0" applyNumberFormat="1" applyFont="1" applyBorder="1" applyAlignment="1">
      <alignment horizontal="center" vertical="center"/>
    </xf>
    <xf numFmtId="0" fontId="7" fillId="0" borderId="5" xfId="0" applyFont="1" applyBorder="1" applyAlignment="1">
      <alignment horizontal="left" vertical="center" wrapText="1" indent="1"/>
    </xf>
    <xf numFmtId="0" fontId="11" fillId="2" borderId="4" xfId="0" applyFont="1" applyFill="1" applyBorder="1" applyAlignment="1">
      <alignment vertical="center"/>
    </xf>
    <xf numFmtId="168" fontId="1" fillId="3" borderId="5" xfId="1" applyNumberFormat="1" applyFont="1" applyFill="1" applyBorder="1" applyAlignment="1">
      <alignment vertical="center" wrapText="1"/>
    </xf>
    <xf numFmtId="0" fontId="18" fillId="3" borderId="5" xfId="0" applyFont="1" applyFill="1" applyBorder="1" applyAlignment="1">
      <alignment vertical="center" wrapText="1"/>
    </xf>
    <xf numFmtId="0" fontId="9" fillId="3" borderId="5" xfId="0" applyFont="1" applyFill="1" applyBorder="1" applyAlignment="1">
      <alignment vertical="center" wrapText="1"/>
    </xf>
    <xf numFmtId="0" fontId="18" fillId="0" borderId="5" xfId="0" applyFont="1" applyBorder="1" applyAlignment="1">
      <alignment vertical="center" wrapText="1"/>
    </xf>
    <xf numFmtId="1" fontId="4" fillId="3" borderId="5" xfId="0" applyNumberFormat="1" applyFont="1" applyFill="1" applyBorder="1" applyAlignment="1">
      <alignment vertical="center" wrapText="1"/>
    </xf>
    <xf numFmtId="0" fontId="7" fillId="8" borderId="5" xfId="0" applyFont="1" applyFill="1" applyBorder="1" applyAlignment="1">
      <alignment vertical="center" wrapText="1"/>
    </xf>
    <xf numFmtId="9" fontId="2" fillId="9" borderId="1" xfId="1" applyFont="1" applyFill="1" applyBorder="1" applyAlignment="1">
      <alignment vertical="center" wrapText="1"/>
    </xf>
    <xf numFmtId="167" fontId="7" fillId="0" borderId="5" xfId="3" applyNumberFormat="1" applyFont="1" applyFill="1" applyBorder="1" applyAlignment="1">
      <alignment vertical="center" wrapText="1"/>
    </xf>
    <xf numFmtId="167" fontId="7" fillId="0" borderId="5" xfId="3" applyNumberFormat="1" applyFont="1" applyFill="1" applyBorder="1" applyAlignment="1">
      <alignment vertical="center"/>
    </xf>
    <xf numFmtId="0" fontId="18" fillId="0" borderId="5" xfId="0" applyFont="1" applyBorder="1" applyAlignment="1">
      <alignment vertical="center"/>
    </xf>
    <xf numFmtId="165" fontId="1" fillId="8" borderId="2" xfId="0" applyNumberFormat="1" applyFont="1" applyFill="1" applyBorder="1" applyAlignment="1">
      <alignment horizontal="center" vertical="center" wrapText="1"/>
    </xf>
    <xf numFmtId="165" fontId="1" fillId="8" borderId="4" xfId="0" applyNumberFormat="1" applyFont="1" applyFill="1" applyBorder="1" applyAlignment="1">
      <alignment horizontal="center" vertical="center" wrapText="1"/>
    </xf>
    <xf numFmtId="165" fontId="1" fillId="8" borderId="3" xfId="0" applyNumberFormat="1" applyFont="1" applyFill="1" applyBorder="1" applyAlignment="1">
      <alignment horizontal="center" vertical="center" wrapText="1"/>
    </xf>
    <xf numFmtId="0" fontId="7" fillId="8" borderId="5" xfId="0" applyFont="1" applyFill="1" applyBorder="1" applyAlignment="1">
      <alignment horizontal="left" vertical="center" wrapText="1" indent="1"/>
    </xf>
    <xf numFmtId="0" fontId="7" fillId="8" borderId="0" xfId="0" applyFont="1" applyFill="1" applyAlignment="1">
      <alignment vertical="center" wrapText="1"/>
    </xf>
    <xf numFmtId="167" fontId="7" fillId="8" borderId="5" xfId="3" applyNumberFormat="1" applyFont="1" applyFill="1" applyBorder="1" applyAlignment="1">
      <alignment vertical="center" wrapText="1"/>
    </xf>
    <xf numFmtId="1" fontId="7" fillId="8" borderId="1" xfId="0" applyNumberFormat="1" applyFont="1" applyFill="1" applyBorder="1" applyAlignment="1">
      <alignment horizontal="center" vertical="center" wrapText="1"/>
    </xf>
    <xf numFmtId="165" fontId="7" fillId="8" borderId="2" xfId="0" applyNumberFormat="1" applyFont="1" applyFill="1" applyBorder="1" applyAlignment="1">
      <alignment horizontal="center" vertical="center" wrapText="1"/>
    </xf>
    <xf numFmtId="1" fontId="1" fillId="8" borderId="5" xfId="0" applyNumberFormat="1" applyFont="1" applyFill="1" applyBorder="1" applyAlignment="1">
      <alignment vertical="center" wrapText="1"/>
    </xf>
    <xf numFmtId="164" fontId="7" fillId="8" borderId="5" xfId="0" applyNumberFormat="1" applyFont="1" applyFill="1" applyBorder="1" applyAlignment="1">
      <alignment vertical="center" wrapText="1"/>
    </xf>
    <xf numFmtId="0" fontId="20" fillId="10" borderId="5" xfId="0" applyFont="1" applyFill="1" applyBorder="1" applyAlignment="1">
      <alignment vertical="center" wrapText="1"/>
    </xf>
    <xf numFmtId="0" fontId="9" fillId="0" borderId="5" xfId="0" applyFont="1" applyBorder="1" applyAlignment="1">
      <alignment vertical="center" wrapText="1"/>
    </xf>
    <xf numFmtId="0" fontId="18" fillId="8" borderId="5" xfId="0" applyFont="1" applyFill="1" applyBorder="1" applyAlignment="1">
      <alignment vertical="center" wrapText="1"/>
    </xf>
    <xf numFmtId="0" fontId="9" fillId="0" borderId="0" xfId="0" applyFont="1" applyAlignment="1">
      <alignment horizontal="center"/>
    </xf>
    <xf numFmtId="0" fontId="9" fillId="0" borderId="0" xfId="0" applyFont="1" applyAlignment="1">
      <alignment horizontal="center" vertical="center"/>
    </xf>
    <xf numFmtId="0" fontId="14" fillId="2" borderId="1" xfId="0" applyFont="1" applyFill="1" applyBorder="1" applyAlignment="1">
      <alignment horizontal="center" vertical="center" wrapText="1"/>
    </xf>
    <xf numFmtId="0" fontId="9" fillId="0" borderId="0" xfId="0" applyFont="1" applyAlignment="1">
      <alignment horizontal="center" vertical="center" wrapText="1"/>
    </xf>
    <xf numFmtId="0" fontId="9" fillId="4" borderId="0" xfId="0" applyFont="1" applyFill="1" applyAlignment="1">
      <alignment horizontal="center" vertical="center"/>
    </xf>
    <xf numFmtId="0" fontId="14" fillId="2"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 fillId="10" borderId="5" xfId="0" applyFont="1" applyFill="1" applyBorder="1" applyAlignment="1">
      <alignment horizontal="center" vertical="center" wrapText="1"/>
    </xf>
    <xf numFmtId="0" fontId="2" fillId="3" borderId="5" xfId="1" applyNumberFormat="1" applyFont="1" applyFill="1" applyBorder="1" applyAlignment="1">
      <alignment horizontal="center" vertical="center" wrapText="1"/>
    </xf>
    <xf numFmtId="0" fontId="2" fillId="9" borderId="5" xfId="1"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0" borderId="5" xfId="0" applyFont="1" applyBorder="1" applyAlignment="1">
      <alignment horizontal="center" vertical="center" wrapText="1"/>
    </xf>
    <xf numFmtId="0" fontId="9" fillId="8" borderId="5" xfId="0" applyFont="1" applyFill="1" applyBorder="1" applyAlignment="1">
      <alignment horizontal="center" vertical="center" wrapText="1"/>
    </xf>
    <xf numFmtId="0" fontId="7" fillId="0" borderId="5" xfId="0" applyFont="1" applyBorder="1" applyAlignment="1">
      <alignment horizontal="left" vertical="center" wrapText="1" indent="3"/>
    </xf>
    <xf numFmtId="0" fontId="1" fillId="0" borderId="1" xfId="0" applyFont="1" applyBorder="1" applyAlignment="1">
      <alignment horizontal="left" vertical="center" wrapText="1" indent="1"/>
    </xf>
    <xf numFmtId="0" fontId="5" fillId="0" borderId="1" xfId="0" applyFont="1" applyBorder="1" applyAlignment="1">
      <alignment horizontal="left" vertical="center" wrapText="1" indent="1"/>
    </xf>
    <xf numFmtId="0" fontId="1" fillId="0" borderId="5" xfId="0" applyFont="1" applyBorder="1" applyAlignment="1">
      <alignment horizontal="left" vertical="center" wrapText="1" indent="1"/>
    </xf>
    <xf numFmtId="0" fontId="9" fillId="0" borderId="5" xfId="0" applyFont="1" applyBorder="1" applyAlignment="1">
      <alignment horizontal="left" vertical="center" wrapText="1" indent="3"/>
    </xf>
    <xf numFmtId="0" fontId="24" fillId="4" borderId="0" xfId="0" applyFont="1" applyFill="1" applyAlignment="1">
      <alignment horizontal="left"/>
    </xf>
    <xf numFmtId="0" fontId="7" fillId="4" borderId="0" xfId="0" applyFont="1" applyFill="1" applyAlignment="1">
      <alignment horizontal="center" vertical="center"/>
    </xf>
    <xf numFmtId="1" fontId="9" fillId="4" borderId="0" xfId="0" applyNumberFormat="1" applyFont="1" applyFill="1" applyAlignment="1">
      <alignment horizontal="center" vertical="center"/>
    </xf>
    <xf numFmtId="165" fontId="9" fillId="4" borderId="0" xfId="0" applyNumberFormat="1" applyFont="1" applyFill="1" applyAlignment="1">
      <alignment horizontal="center" vertical="center"/>
    </xf>
    <xf numFmtId="165" fontId="9" fillId="4" borderId="0" xfId="0" applyNumberFormat="1" applyFont="1" applyFill="1" applyAlignment="1">
      <alignment vertical="center"/>
    </xf>
    <xf numFmtId="165" fontId="9" fillId="4" borderId="0" xfId="0" applyNumberFormat="1" applyFont="1" applyFill="1" applyAlignment="1">
      <alignment horizontal="left" vertical="center"/>
    </xf>
    <xf numFmtId="0" fontId="10" fillId="4" borderId="0" xfId="0" applyFont="1" applyFill="1" applyAlignment="1">
      <alignment horizontal="left" vertical="center" wrapText="1"/>
    </xf>
    <xf numFmtId="0" fontId="25" fillId="0" borderId="0" xfId="0" applyFont="1"/>
    <xf numFmtId="0" fontId="26" fillId="0" borderId="0" xfId="0" applyFont="1"/>
    <xf numFmtId="14" fontId="25" fillId="0" borderId="0" xfId="0" applyNumberFormat="1" applyFont="1"/>
    <xf numFmtId="0" fontId="27" fillId="0" borderId="0" xfId="0" applyFont="1" applyAlignment="1">
      <alignment horizontal="left"/>
    </xf>
    <xf numFmtId="0" fontId="28" fillId="0" borderId="0" xfId="0" applyFont="1" applyAlignment="1">
      <alignment horizontal="left"/>
    </xf>
    <xf numFmtId="0" fontId="29" fillId="0" borderId="0" xfId="0" applyFont="1" applyAlignment="1">
      <alignment horizontal="left" vertical="center"/>
    </xf>
    <xf numFmtId="0" fontId="30" fillId="0" borderId="0" xfId="0" applyFont="1" applyAlignment="1">
      <alignment horizontal="center"/>
    </xf>
    <xf numFmtId="0" fontId="31" fillId="0" borderId="0" xfId="0" applyFont="1" applyAlignment="1">
      <alignment horizontal="center"/>
    </xf>
    <xf numFmtId="0" fontId="9" fillId="8" borderId="5" xfId="0" applyFont="1" applyFill="1" applyBorder="1" applyAlignment="1">
      <alignment horizontal="left" vertical="center" wrapText="1" indent="3"/>
    </xf>
    <xf numFmtId="164" fontId="7" fillId="11" borderId="5" xfId="0" applyNumberFormat="1" applyFont="1" applyFill="1" applyBorder="1" applyAlignment="1">
      <alignment vertical="center" wrapText="1"/>
    </xf>
    <xf numFmtId="0" fontId="6" fillId="8" borderId="0" xfId="0" quotePrefix="1" applyFont="1" applyFill="1"/>
    <xf numFmtId="14" fontId="6" fillId="0" borderId="0" xfId="0" applyNumberFormat="1" applyFont="1" applyAlignment="1">
      <alignment horizontal="left" vertical="center" wrapText="1"/>
    </xf>
    <xf numFmtId="0" fontId="15" fillId="0" borderId="0" xfId="0" applyFont="1" applyAlignment="1">
      <alignment vertical="center"/>
    </xf>
    <xf numFmtId="165" fontId="8" fillId="0" borderId="0" xfId="0" applyNumberFormat="1" applyFont="1" applyAlignment="1">
      <alignment horizontal="center" vertical="center"/>
    </xf>
    <xf numFmtId="165" fontId="8" fillId="0" borderId="0" xfId="0" applyNumberFormat="1" applyFont="1" applyAlignment="1">
      <alignment horizontal="left" vertical="center"/>
    </xf>
    <xf numFmtId="14" fontId="7" fillId="0" borderId="0" xfId="0" applyNumberFormat="1" applyFont="1" applyAlignment="1">
      <alignment horizontal="left"/>
    </xf>
    <xf numFmtId="1" fontId="6" fillId="0" borderId="0" xfId="0" applyNumberFormat="1" applyFont="1" applyAlignment="1">
      <alignment horizontal="center" vertical="center"/>
    </xf>
    <xf numFmtId="14" fontId="6" fillId="0" borderId="0" xfId="0" applyNumberFormat="1" applyFont="1" applyAlignment="1">
      <alignment horizontal="left" wrapText="1"/>
    </xf>
    <xf numFmtId="14" fontId="8" fillId="0" borderId="0" xfId="0" applyNumberFormat="1" applyFont="1" applyAlignment="1">
      <alignment horizontal="left" vertical="center"/>
    </xf>
    <xf numFmtId="0" fontId="22" fillId="0" borderId="0" xfId="0" applyFont="1" applyAlignment="1">
      <alignment horizontal="center" vertical="center"/>
    </xf>
    <xf numFmtId="166" fontId="8" fillId="0" borderId="0" xfId="0" applyNumberFormat="1" applyFont="1" applyAlignment="1">
      <alignment vertical="center"/>
    </xf>
    <xf numFmtId="1" fontId="17" fillId="4" borderId="1" xfId="0" applyNumberFormat="1" applyFont="1" applyFill="1" applyBorder="1" applyAlignment="1">
      <alignment horizontal="left" vertical="center" indent="1"/>
    </xf>
    <xf numFmtId="0" fontId="17" fillId="4" borderId="1" xfId="0" applyFont="1" applyFill="1" applyBorder="1" applyAlignment="1">
      <alignment horizontal="center" vertical="center"/>
    </xf>
    <xf numFmtId="0" fontId="17" fillId="4" borderId="1" xfId="0" applyFont="1" applyFill="1" applyBorder="1" applyAlignment="1">
      <alignment horizontal="center" vertical="center" wrapText="1"/>
    </xf>
    <xf numFmtId="14" fontId="16" fillId="6" borderId="1" xfId="0" applyNumberFormat="1" applyFont="1" applyFill="1" applyBorder="1" applyAlignment="1">
      <alignment horizontal="left" vertical="center" indent="1"/>
    </xf>
    <xf numFmtId="0" fontId="16" fillId="6" borderId="1" xfId="0" applyFont="1" applyFill="1" applyBorder="1" applyAlignment="1">
      <alignment horizontal="center" vertical="center"/>
    </xf>
    <xf numFmtId="0" fontId="21" fillId="6" borderId="1" xfId="0" applyFont="1" applyFill="1" applyBorder="1" applyAlignment="1">
      <alignment horizontal="center" vertical="center"/>
    </xf>
    <xf numFmtId="14" fontId="16" fillId="6" borderId="1" xfId="0" applyNumberFormat="1" applyFont="1" applyFill="1" applyBorder="1" applyAlignment="1">
      <alignment horizontal="left" vertical="center" wrapText="1" indent="1"/>
    </xf>
    <xf numFmtId="1" fontId="32" fillId="2" borderId="1" xfId="0" applyNumberFormat="1" applyFont="1" applyFill="1" applyBorder="1" applyAlignment="1">
      <alignment horizontal="center" vertical="center" wrapText="1"/>
    </xf>
    <xf numFmtId="1" fontId="18" fillId="3" borderId="1" xfId="0" applyNumberFormat="1" applyFont="1" applyFill="1" applyBorder="1" applyAlignment="1">
      <alignment horizontal="center" vertical="center" wrapText="1"/>
    </xf>
    <xf numFmtId="1" fontId="18" fillId="0" borderId="1" xfId="0" applyNumberFormat="1" applyFont="1" applyBorder="1" applyAlignment="1">
      <alignment horizontal="center" vertical="center" wrapText="1"/>
    </xf>
    <xf numFmtId="1" fontId="18" fillId="0" borderId="1" xfId="0" applyNumberFormat="1" applyFont="1" applyBorder="1" applyAlignment="1">
      <alignment horizontal="center" vertical="center"/>
    </xf>
    <xf numFmtId="14" fontId="6" fillId="0" borderId="0" xfId="0" applyNumberFormat="1" applyFont="1" applyAlignment="1">
      <alignment horizontal="left" vertical="center" wrapText="1"/>
    </xf>
    <xf numFmtId="0" fontId="1" fillId="0" borderId="0" xfId="0" applyFont="1" applyAlignment="1">
      <alignment horizontal="left" vertical="center" wrapText="1"/>
    </xf>
  </cellXfs>
  <cellStyles count="4">
    <cellStyle name="Milliers" xfId="3" builtinId="3"/>
    <cellStyle name="Normal" xfId="0" builtinId="0"/>
    <cellStyle name="Normal 2" xfId="2" xr:uid="{6220D012-2F94-485A-A811-80F4837075EC}"/>
    <cellStyle name="Pourcentage" xfId="1" builtinId="5"/>
  </cellStyles>
  <dxfs count="0"/>
  <tableStyles count="0" defaultTableStyle="TableStyleMedium2" defaultPivotStyle="PivotStyleLight16"/>
  <colors>
    <mruColors>
      <color rgb="FFD0E2DC"/>
      <color rgb="FF558778"/>
      <color rgb="FF33CCFF"/>
      <color rgb="FF9E5440"/>
      <color rgb="FFC4816E"/>
      <color rgb="FFA0C4B9"/>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254B68-625E-4E80-96F2-A4D8DD602941}">
  <sheetPr>
    <pageSetUpPr fitToPage="1"/>
  </sheetPr>
  <dimension ref="A1:DD161"/>
  <sheetViews>
    <sheetView showGridLines="0" tabSelected="1" zoomScaleNormal="100" zoomScaleSheetLayoutView="100" workbookViewId="0">
      <pane ySplit="11" topLeftCell="A126" activePane="bottomLeft" state="frozen"/>
      <selection activeCell="A32" sqref="A32"/>
      <selection pane="bottomLeft" activeCell="C101" sqref="C101:C132"/>
    </sheetView>
  </sheetViews>
  <sheetFormatPr baseColWidth="10" defaultColWidth="11.5546875" defaultRowHeight="12" outlineLevelRow="1" x14ac:dyDescent="0.25"/>
  <cols>
    <col min="1" max="1" width="5.6640625" style="10" customWidth="1"/>
    <col min="2" max="2" width="5.6640625" style="6" customWidth="1"/>
    <col min="3" max="3" width="5.44140625" style="12" customWidth="1"/>
    <col min="4" max="4" width="2.33203125" style="7" customWidth="1"/>
    <col min="5" max="7" width="3.6640625" style="13" customWidth="1"/>
    <col min="8" max="9" width="3.6640625" style="15" customWidth="1"/>
    <col min="10" max="10" width="46.33203125" style="37" customWidth="1"/>
    <col min="11" max="11" width="43.5546875" style="11" customWidth="1"/>
    <col min="12" max="12" width="8.5546875" style="126" customWidth="1"/>
    <col min="13" max="13" width="6.88671875" style="11" customWidth="1"/>
    <col min="14" max="14" width="1.33203125" style="11" customWidth="1" collapsed="1"/>
    <col min="15" max="16" width="14" style="11" customWidth="1"/>
    <col min="17" max="17" width="15.21875" style="11" customWidth="1"/>
    <col min="18" max="18" width="43.5546875" style="11" customWidth="1"/>
    <col min="19" max="21" width="5.6640625" style="11" customWidth="1"/>
    <col min="22" max="22" width="5.6640625" style="33" customWidth="1"/>
    <col min="23" max="16384" width="11.5546875" style="11"/>
  </cols>
  <sheetData>
    <row r="1" spans="1:108" hidden="1" outlineLevel="1" x14ac:dyDescent="0.25">
      <c r="B1" s="10"/>
      <c r="C1" s="10"/>
      <c r="D1" s="10"/>
      <c r="E1" s="10"/>
      <c r="F1" s="10"/>
      <c r="G1" s="10"/>
      <c r="H1" s="10"/>
      <c r="I1" s="10"/>
      <c r="J1" s="10"/>
      <c r="K1" s="10"/>
      <c r="L1" s="10"/>
      <c r="M1" s="10"/>
      <c r="N1" s="10"/>
      <c r="O1" s="10"/>
      <c r="P1" s="10"/>
      <c r="Q1" s="10"/>
      <c r="R1" s="10"/>
      <c r="S1" s="10"/>
      <c r="T1" s="10"/>
      <c r="U1" s="10"/>
    </row>
    <row r="2" spans="1:108" s="7" customFormat="1" ht="60.6" hidden="1" outlineLevel="1" x14ac:dyDescent="0.8">
      <c r="A2" s="147"/>
      <c r="B2" s="146" t="s">
        <v>7</v>
      </c>
      <c r="C2" s="148"/>
      <c r="D2" s="130"/>
      <c r="E2" s="149"/>
      <c r="F2" s="150"/>
      <c r="G2" s="150"/>
      <c r="H2" s="151"/>
      <c r="I2" s="151"/>
      <c r="J2" s="152"/>
      <c r="K2" s="130"/>
      <c r="L2" s="130"/>
      <c r="M2" s="130"/>
      <c r="N2" s="130"/>
      <c r="O2" s="130"/>
      <c r="P2" s="130"/>
      <c r="Q2" s="130"/>
      <c r="R2" s="130"/>
      <c r="S2" s="148"/>
      <c r="T2" s="148"/>
      <c r="V2" s="34"/>
    </row>
    <row r="3" spans="1:108" s="153" customFormat="1" ht="19.95" hidden="1" customHeight="1" outlineLevel="1" x14ac:dyDescent="0.3">
      <c r="B3" s="154" t="s">
        <v>140</v>
      </c>
      <c r="C3" s="155"/>
      <c r="D3" s="155"/>
      <c r="V3" s="34"/>
    </row>
    <row r="4" spans="1:108" s="153" customFormat="1" ht="26.4" hidden="1" customHeight="1" outlineLevel="1" x14ac:dyDescent="0.3">
      <c r="B4" s="156" t="s">
        <v>171</v>
      </c>
      <c r="C4" s="157"/>
      <c r="D4" s="158"/>
      <c r="E4" s="159"/>
      <c r="F4" s="159"/>
      <c r="G4" s="159"/>
      <c r="H4" s="160"/>
      <c r="I4" s="160"/>
      <c r="J4" s="160"/>
      <c r="K4" s="160"/>
      <c r="L4" s="160"/>
      <c r="M4" s="160"/>
      <c r="N4" s="160"/>
      <c r="O4" s="160"/>
      <c r="P4" s="160"/>
      <c r="Q4" s="160"/>
      <c r="R4" s="160"/>
      <c r="S4" s="160"/>
      <c r="V4" s="34"/>
      <c r="BA4" s="160"/>
      <c r="BB4" s="160"/>
      <c r="BC4" s="160"/>
      <c r="BD4" s="160"/>
      <c r="BE4" s="160"/>
      <c r="BF4" s="160"/>
      <c r="BG4" s="160"/>
      <c r="BH4" s="160"/>
      <c r="CW4" s="160"/>
      <c r="CX4" s="160"/>
      <c r="CY4" s="160"/>
      <c r="CZ4" s="160"/>
      <c r="DA4" s="160"/>
      <c r="DB4" s="160"/>
      <c r="DC4" s="160"/>
      <c r="DD4" s="160"/>
    </row>
    <row r="5" spans="1:108" s="153" customFormat="1" ht="15.75" hidden="1" customHeight="1" outlineLevel="1" x14ac:dyDescent="0.35">
      <c r="B5" s="87" t="s">
        <v>145</v>
      </c>
      <c r="C5" s="40"/>
      <c r="D5" s="41"/>
      <c r="E5" s="39"/>
      <c r="F5" s="7"/>
      <c r="G5" s="7"/>
      <c r="H5" s="160"/>
      <c r="I5" s="160"/>
      <c r="J5" s="160"/>
      <c r="K5" s="160"/>
      <c r="L5" s="160"/>
      <c r="M5" s="160"/>
      <c r="N5" s="160"/>
      <c r="O5" s="160"/>
      <c r="P5" s="160"/>
      <c r="Q5" s="160"/>
      <c r="R5" s="160"/>
      <c r="S5" s="160"/>
      <c r="V5" s="34"/>
      <c r="BA5" s="160"/>
      <c r="BB5" s="160"/>
      <c r="BC5" s="160"/>
      <c r="BD5" s="160"/>
      <c r="BE5" s="160"/>
      <c r="BF5" s="160"/>
      <c r="BG5" s="160"/>
      <c r="BH5" s="160"/>
      <c r="CW5" s="160"/>
      <c r="CX5" s="160"/>
      <c r="CY5" s="160"/>
      <c r="CZ5" s="160"/>
      <c r="DA5" s="160"/>
      <c r="DB5" s="160"/>
      <c r="DC5" s="160"/>
      <c r="DD5" s="160"/>
    </row>
    <row r="6" spans="1:108" s="153" customFormat="1" ht="15.75" hidden="1" customHeight="1" outlineLevel="1" x14ac:dyDescent="0.35">
      <c r="B6" s="163" t="s">
        <v>139</v>
      </c>
      <c r="C6" s="40"/>
      <c r="D6" s="41"/>
      <c r="E6" s="39"/>
      <c r="F6" s="7"/>
      <c r="G6" s="7"/>
      <c r="H6" s="160"/>
      <c r="I6" s="160"/>
      <c r="J6" s="160"/>
      <c r="K6" s="160"/>
      <c r="L6" s="160"/>
      <c r="M6" s="160"/>
      <c r="N6" s="160"/>
      <c r="O6" s="160"/>
      <c r="P6" s="160"/>
      <c r="Q6" s="160"/>
      <c r="R6" s="160"/>
      <c r="S6" s="160"/>
      <c r="V6" s="34"/>
      <c r="BA6" s="160"/>
      <c r="BB6" s="160"/>
      <c r="BC6" s="160"/>
      <c r="BD6" s="160"/>
      <c r="BE6" s="160"/>
      <c r="BF6" s="160"/>
      <c r="BG6" s="160"/>
      <c r="BH6" s="160"/>
      <c r="CW6" s="160"/>
      <c r="CX6" s="160"/>
      <c r="CY6" s="160"/>
      <c r="CZ6" s="160"/>
      <c r="DA6" s="160"/>
      <c r="DB6" s="160"/>
      <c r="DC6" s="160"/>
      <c r="DD6" s="160"/>
    </row>
    <row r="7" spans="1:108" s="153" customFormat="1" ht="15.75" hidden="1" customHeight="1" outlineLevel="1" x14ac:dyDescent="0.25">
      <c r="B7" s="185">
        <v>45777</v>
      </c>
      <c r="C7" s="185"/>
      <c r="D7" s="185"/>
      <c r="E7" s="185"/>
      <c r="F7" s="185"/>
      <c r="G7" s="185"/>
      <c r="V7" s="34"/>
    </row>
    <row r="8" spans="1:108" s="153" customFormat="1" ht="15.75" hidden="1" customHeight="1" outlineLevel="1" x14ac:dyDescent="0.25">
      <c r="B8" s="164"/>
      <c r="C8" s="164"/>
      <c r="D8" s="164"/>
      <c r="E8" s="164"/>
      <c r="F8" s="164"/>
      <c r="G8" s="164"/>
      <c r="V8" s="34"/>
    </row>
    <row r="9" spans="1:108" s="153" customFormat="1" ht="94.2" hidden="1" customHeight="1" outlineLevel="1" x14ac:dyDescent="0.25">
      <c r="B9" s="164"/>
      <c r="C9" s="186" t="s">
        <v>172</v>
      </c>
      <c r="D9" s="186"/>
      <c r="E9" s="186"/>
      <c r="F9" s="186"/>
      <c r="G9" s="186"/>
      <c r="H9" s="186"/>
      <c r="I9" s="186"/>
      <c r="J9" s="186"/>
      <c r="K9" s="186"/>
      <c r="L9" s="186"/>
      <c r="M9" s="186"/>
      <c r="V9" s="34"/>
    </row>
    <row r="10" spans="1:108" s="7" customFormat="1" collapsed="1" x14ac:dyDescent="0.25">
      <c r="A10" s="6"/>
      <c r="B10" s="6"/>
      <c r="C10" s="12"/>
      <c r="E10" s="13"/>
      <c r="F10" s="13"/>
      <c r="G10" s="13"/>
      <c r="H10" s="15"/>
      <c r="I10" s="15"/>
      <c r="J10" s="37"/>
      <c r="K10" s="11"/>
      <c r="L10" s="126"/>
      <c r="M10" s="11"/>
      <c r="N10" s="11"/>
      <c r="O10" s="11"/>
      <c r="P10" s="11"/>
      <c r="Q10" s="11"/>
      <c r="R10" s="11"/>
      <c r="V10" s="34"/>
    </row>
    <row r="11" spans="1:108" s="24" customFormat="1" ht="24" x14ac:dyDescent="0.3">
      <c r="A11" s="16"/>
      <c r="B11" s="16"/>
      <c r="C11" s="17" t="s">
        <v>11</v>
      </c>
      <c r="D11" s="7"/>
      <c r="E11" s="18" t="s">
        <v>17</v>
      </c>
      <c r="F11" s="19" t="s">
        <v>10</v>
      </c>
      <c r="G11" s="20"/>
      <c r="H11" s="20"/>
      <c r="I11" s="21"/>
      <c r="J11" s="22" t="s">
        <v>18</v>
      </c>
      <c r="K11" s="23" t="s">
        <v>175</v>
      </c>
      <c r="L11" s="128" t="s">
        <v>129</v>
      </c>
      <c r="M11" s="23" t="s">
        <v>1</v>
      </c>
      <c r="N11" s="7"/>
      <c r="O11" s="23" t="s">
        <v>174</v>
      </c>
      <c r="P11" s="23" t="s">
        <v>3</v>
      </c>
      <c r="Q11" s="23" t="s">
        <v>2</v>
      </c>
      <c r="R11" s="23" t="s">
        <v>176</v>
      </c>
      <c r="V11" s="36"/>
    </row>
    <row r="12" spans="1:108" s="24" customFormat="1" x14ac:dyDescent="0.3">
      <c r="A12" s="16"/>
      <c r="B12" s="16"/>
      <c r="C12" s="46"/>
      <c r="E12" s="47"/>
      <c r="F12" s="47"/>
      <c r="G12" s="47"/>
      <c r="H12" s="48"/>
      <c r="I12" s="48"/>
      <c r="L12" s="129"/>
      <c r="O12" s="49"/>
      <c r="V12" s="36"/>
    </row>
    <row r="13" spans="1:108" s="7" customFormat="1" ht="18" x14ac:dyDescent="0.3">
      <c r="A13" s="6"/>
      <c r="B13" s="6"/>
      <c r="C13" s="26" t="s">
        <v>38</v>
      </c>
      <c r="D13" s="89"/>
      <c r="E13" s="90"/>
      <c r="F13" s="91"/>
      <c r="G13" s="26" t="str">
        <f>J148</f>
        <v>Gros-œuvre /  VRD</v>
      </c>
      <c r="H13" s="92"/>
      <c r="I13" s="92"/>
      <c r="J13" s="93"/>
      <c r="K13" s="89"/>
      <c r="L13" s="130"/>
      <c r="M13" s="89"/>
      <c r="N13" s="89"/>
      <c r="O13" s="94"/>
      <c r="P13" s="89"/>
      <c r="Q13" s="89"/>
      <c r="R13" s="89"/>
      <c r="V13" s="34"/>
    </row>
    <row r="14" spans="1:108" s="24" customFormat="1" x14ac:dyDescent="0.3">
      <c r="A14" s="16"/>
      <c r="B14" s="16"/>
      <c r="C14" s="46"/>
      <c r="E14" s="47"/>
      <c r="F14" s="47"/>
      <c r="G14" s="47"/>
      <c r="H14" s="48"/>
      <c r="I14" s="48"/>
      <c r="L14" s="129"/>
      <c r="O14" s="49"/>
      <c r="P14" s="88"/>
      <c r="Q14" s="88"/>
      <c r="V14" s="36"/>
    </row>
    <row r="15" spans="1:108" s="24" customFormat="1" x14ac:dyDescent="0.3">
      <c r="A15" s="16"/>
      <c r="B15" s="16"/>
      <c r="C15" s="50">
        <v>2</v>
      </c>
      <c r="E15" s="51">
        <v>3</v>
      </c>
      <c r="F15" s="51">
        <v>1</v>
      </c>
      <c r="G15" s="52"/>
      <c r="H15" s="52"/>
      <c r="I15" s="52"/>
      <c r="J15" s="102" t="s">
        <v>46</v>
      </c>
      <c r="K15" s="27"/>
      <c r="L15" s="131">
        <f t="shared" ref="L15:L40" si="0">VLOOKUP($C15,$K$147:$L$159,2)</f>
        <v>1</v>
      </c>
      <c r="M15" s="28"/>
      <c r="O15" s="29"/>
      <c r="P15" s="27"/>
      <c r="Q15" s="30"/>
      <c r="R15" s="27"/>
      <c r="V15" s="36"/>
    </row>
    <row r="16" spans="1:108" s="24" customFormat="1" outlineLevel="1" x14ac:dyDescent="0.3">
      <c r="A16" s="16"/>
      <c r="B16" s="16"/>
      <c r="C16" s="53">
        <v>2</v>
      </c>
      <c r="E16" s="54">
        <v>3</v>
      </c>
      <c r="F16" s="54">
        <v>1</v>
      </c>
      <c r="G16" s="55">
        <v>1</v>
      </c>
      <c r="H16" s="55"/>
      <c r="I16" s="56"/>
      <c r="J16" s="1" t="s">
        <v>13</v>
      </c>
      <c r="K16" s="1"/>
      <c r="L16" s="132">
        <f t="shared" si="0"/>
        <v>1</v>
      </c>
      <c r="M16" s="1"/>
      <c r="O16" s="57"/>
      <c r="P16" s="58"/>
      <c r="Q16" s="58"/>
      <c r="R16" s="1"/>
      <c r="V16" s="36"/>
    </row>
    <row r="17" spans="1:22" s="24" customFormat="1" outlineLevel="1" x14ac:dyDescent="0.3">
      <c r="A17" s="16"/>
      <c r="B17" s="16"/>
      <c r="C17" s="42">
        <v>2</v>
      </c>
      <c r="E17" s="43">
        <v>3</v>
      </c>
      <c r="F17" s="43">
        <v>1</v>
      </c>
      <c r="G17" s="44">
        <v>1</v>
      </c>
      <c r="H17" s="44">
        <v>1</v>
      </c>
      <c r="I17" s="45"/>
      <c r="J17" s="142" t="s">
        <v>20</v>
      </c>
      <c r="K17" s="3" t="s">
        <v>94</v>
      </c>
      <c r="L17" s="133">
        <f t="shared" si="0"/>
        <v>1</v>
      </c>
      <c r="M17" s="3" t="s">
        <v>25</v>
      </c>
      <c r="O17" s="59"/>
      <c r="P17" s="38"/>
      <c r="Q17" s="38">
        <f>O17*P17</f>
        <v>0</v>
      </c>
      <c r="R17" s="3"/>
      <c r="V17" s="36"/>
    </row>
    <row r="18" spans="1:22" s="24" customFormat="1" ht="72" outlineLevel="1" x14ac:dyDescent="0.3">
      <c r="A18" s="16"/>
      <c r="B18" s="16"/>
      <c r="C18" s="42">
        <v>2</v>
      </c>
      <c r="E18" s="43">
        <v>3</v>
      </c>
      <c r="F18" s="43">
        <v>1</v>
      </c>
      <c r="G18" s="44">
        <v>1</v>
      </c>
      <c r="H18" s="44">
        <v>2</v>
      </c>
      <c r="I18" s="45"/>
      <c r="J18" s="142" t="s">
        <v>21</v>
      </c>
      <c r="K18" s="3" t="s">
        <v>119</v>
      </c>
      <c r="L18" s="133">
        <f t="shared" si="0"/>
        <v>1</v>
      </c>
      <c r="M18" s="4" t="s">
        <v>9</v>
      </c>
      <c r="O18" s="59"/>
      <c r="P18" s="38"/>
      <c r="Q18" s="38">
        <f t="shared" ref="Q18" si="1">O18*P18</f>
        <v>0</v>
      </c>
      <c r="R18" s="3"/>
      <c r="V18" s="36"/>
    </row>
    <row r="19" spans="1:22" s="24" customFormat="1" outlineLevel="1" x14ac:dyDescent="0.3">
      <c r="A19" s="16"/>
      <c r="B19" s="16"/>
      <c r="C19" s="53">
        <v>2</v>
      </c>
      <c r="E19" s="54">
        <v>3</v>
      </c>
      <c r="F19" s="54">
        <v>1</v>
      </c>
      <c r="G19" s="55">
        <v>2</v>
      </c>
      <c r="H19" s="55"/>
      <c r="I19" s="56"/>
      <c r="J19" s="1" t="s">
        <v>19</v>
      </c>
      <c r="K19" s="1"/>
      <c r="L19" s="132">
        <f t="shared" si="0"/>
        <v>1</v>
      </c>
      <c r="M19" s="1"/>
      <c r="O19" s="57"/>
      <c r="P19" s="58"/>
      <c r="Q19" s="58"/>
      <c r="R19" s="1"/>
      <c r="V19" s="36"/>
    </row>
    <row r="20" spans="1:22" s="24" customFormat="1" outlineLevel="1" x14ac:dyDescent="0.3">
      <c r="A20" s="16"/>
      <c r="B20" s="16"/>
      <c r="C20" s="42">
        <v>2</v>
      </c>
      <c r="E20" s="43">
        <v>3</v>
      </c>
      <c r="F20" s="43">
        <v>1</v>
      </c>
      <c r="G20" s="44">
        <v>2</v>
      </c>
      <c r="H20" s="44">
        <v>1</v>
      </c>
      <c r="I20" s="45"/>
      <c r="J20" s="142" t="s">
        <v>22</v>
      </c>
      <c r="K20" s="3" t="s">
        <v>94</v>
      </c>
      <c r="L20" s="133">
        <f t="shared" si="0"/>
        <v>1</v>
      </c>
      <c r="M20" s="3" t="s">
        <v>25</v>
      </c>
      <c r="O20" s="59"/>
      <c r="P20" s="38"/>
      <c r="Q20" s="38">
        <f t="shared" ref="Q20:Q22" si="2">O20*P20</f>
        <v>0</v>
      </c>
      <c r="R20" s="3"/>
      <c r="V20" s="36"/>
    </row>
    <row r="21" spans="1:22" s="24" customFormat="1" ht="24" outlineLevel="1" x14ac:dyDescent="0.3">
      <c r="A21" s="16"/>
      <c r="B21" s="16"/>
      <c r="C21" s="42">
        <v>2</v>
      </c>
      <c r="E21" s="43">
        <v>3</v>
      </c>
      <c r="F21" s="43">
        <v>1</v>
      </c>
      <c r="G21" s="44">
        <v>2</v>
      </c>
      <c r="H21" s="44">
        <v>2</v>
      </c>
      <c r="I21" s="45"/>
      <c r="J21" s="142" t="s">
        <v>37</v>
      </c>
      <c r="K21" s="3" t="s">
        <v>121</v>
      </c>
      <c r="L21" s="133">
        <f t="shared" si="0"/>
        <v>1</v>
      </c>
      <c r="M21" s="3" t="s">
        <v>25</v>
      </c>
      <c r="O21" s="59"/>
      <c r="P21" s="38"/>
      <c r="Q21" s="38">
        <f t="shared" si="2"/>
        <v>0</v>
      </c>
      <c r="R21" s="3"/>
      <c r="V21" s="36"/>
    </row>
    <row r="22" spans="1:22" s="24" customFormat="1" outlineLevel="1" x14ac:dyDescent="0.3">
      <c r="A22" s="16"/>
      <c r="B22" s="16"/>
      <c r="C22" s="42">
        <v>2</v>
      </c>
      <c r="E22" s="43">
        <v>3</v>
      </c>
      <c r="F22" s="43">
        <v>1</v>
      </c>
      <c r="G22" s="44">
        <v>2</v>
      </c>
      <c r="H22" s="44">
        <v>3</v>
      </c>
      <c r="I22" s="45"/>
      <c r="J22" s="142" t="s">
        <v>23</v>
      </c>
      <c r="K22" s="3" t="s">
        <v>94</v>
      </c>
      <c r="L22" s="133">
        <f t="shared" si="0"/>
        <v>1</v>
      </c>
      <c r="M22" s="3" t="s">
        <v>25</v>
      </c>
      <c r="O22" s="59"/>
      <c r="P22" s="38"/>
      <c r="Q22" s="38">
        <f t="shared" si="2"/>
        <v>0</v>
      </c>
      <c r="R22" s="3"/>
      <c r="V22" s="36"/>
    </row>
    <row r="23" spans="1:22" s="24" customFormat="1" hidden="1" outlineLevel="1" x14ac:dyDescent="0.3">
      <c r="A23" s="16"/>
      <c r="B23" s="16"/>
      <c r="C23" s="75">
        <v>2</v>
      </c>
      <c r="D23" s="68"/>
      <c r="E23" s="76">
        <v>3</v>
      </c>
      <c r="F23" s="76">
        <v>1</v>
      </c>
      <c r="G23" s="77">
        <v>2</v>
      </c>
      <c r="H23" s="77">
        <v>3</v>
      </c>
      <c r="I23" s="78" t="s">
        <v>40</v>
      </c>
      <c r="J23" s="143" t="s">
        <v>41</v>
      </c>
      <c r="K23" s="2"/>
      <c r="L23" s="134">
        <f t="shared" si="0"/>
        <v>1</v>
      </c>
      <c r="M23" s="3" t="s">
        <v>25</v>
      </c>
      <c r="N23" s="68"/>
      <c r="O23" s="79"/>
      <c r="P23" s="80"/>
      <c r="Q23" s="81" t="s">
        <v>39</v>
      </c>
      <c r="R23" s="2"/>
      <c r="V23" s="36"/>
    </row>
    <row r="24" spans="1:22" s="24" customFormat="1" hidden="1" outlineLevel="1" x14ac:dyDescent="0.3">
      <c r="A24" s="16"/>
      <c r="B24" s="16"/>
      <c r="C24" s="75">
        <v>2</v>
      </c>
      <c r="D24" s="68"/>
      <c r="E24" s="76">
        <v>3</v>
      </c>
      <c r="F24" s="76">
        <v>1</v>
      </c>
      <c r="G24" s="77">
        <v>2</v>
      </c>
      <c r="H24" s="77">
        <v>3</v>
      </c>
      <c r="I24" s="78" t="s">
        <v>40</v>
      </c>
      <c r="J24" s="143" t="s">
        <v>42</v>
      </c>
      <c r="K24" s="2"/>
      <c r="L24" s="134">
        <f t="shared" si="0"/>
        <v>1</v>
      </c>
      <c r="M24" s="3" t="s">
        <v>25</v>
      </c>
      <c r="N24" s="68"/>
      <c r="O24" s="79"/>
      <c r="P24" s="80"/>
      <c r="Q24" s="81" t="s">
        <v>39</v>
      </c>
      <c r="R24" s="2"/>
      <c r="V24" s="36"/>
    </row>
    <row r="25" spans="1:22" s="24" customFormat="1" hidden="1" outlineLevel="1" x14ac:dyDescent="0.3">
      <c r="A25" s="16"/>
      <c r="B25" s="16"/>
      <c r="C25" s="75">
        <v>2</v>
      </c>
      <c r="D25" s="68"/>
      <c r="E25" s="76">
        <v>3</v>
      </c>
      <c r="F25" s="76">
        <v>1</v>
      </c>
      <c r="G25" s="77">
        <v>2</v>
      </c>
      <c r="H25" s="77">
        <v>3</v>
      </c>
      <c r="I25" s="78" t="s">
        <v>40</v>
      </c>
      <c r="J25" s="143" t="s">
        <v>43</v>
      </c>
      <c r="K25" s="2" t="s">
        <v>52</v>
      </c>
      <c r="L25" s="134">
        <f t="shared" si="0"/>
        <v>1</v>
      </c>
      <c r="M25" s="3" t="s">
        <v>25</v>
      </c>
      <c r="N25" s="68"/>
      <c r="O25" s="79"/>
      <c r="P25" s="80"/>
      <c r="Q25" s="81" t="s">
        <v>39</v>
      </c>
      <c r="R25" s="2"/>
      <c r="V25" s="36"/>
    </row>
    <row r="26" spans="1:22" s="24" customFormat="1" ht="24" outlineLevel="1" x14ac:dyDescent="0.3">
      <c r="A26" s="16"/>
      <c r="B26" s="16"/>
      <c r="C26" s="42">
        <v>2</v>
      </c>
      <c r="E26" s="43">
        <v>3</v>
      </c>
      <c r="F26" s="43">
        <v>1</v>
      </c>
      <c r="G26" s="44">
        <v>2</v>
      </c>
      <c r="H26" s="44">
        <v>4</v>
      </c>
      <c r="I26" s="45"/>
      <c r="J26" s="142" t="s">
        <v>24</v>
      </c>
      <c r="K26" s="4" t="s">
        <v>112</v>
      </c>
      <c r="L26" s="133">
        <f t="shared" si="0"/>
        <v>1</v>
      </c>
      <c r="M26" s="4" t="s">
        <v>53</v>
      </c>
      <c r="N26" s="83"/>
      <c r="O26" s="60"/>
      <c r="P26" s="61"/>
      <c r="Q26" s="38">
        <f t="shared" ref="Q26" si="3">O26*P26</f>
        <v>0</v>
      </c>
      <c r="R26" s="4"/>
      <c r="V26" s="36"/>
    </row>
    <row r="27" spans="1:22" s="24" customFormat="1" outlineLevel="1" x14ac:dyDescent="0.3">
      <c r="A27" s="16"/>
      <c r="B27" s="16"/>
      <c r="C27" s="53">
        <v>2</v>
      </c>
      <c r="E27" s="54">
        <v>3</v>
      </c>
      <c r="F27" s="54">
        <v>1</v>
      </c>
      <c r="G27" s="55">
        <v>3</v>
      </c>
      <c r="H27" s="55"/>
      <c r="I27" s="56"/>
      <c r="J27" s="1" t="s">
        <v>12</v>
      </c>
      <c r="K27" s="1"/>
      <c r="L27" s="132">
        <f t="shared" si="0"/>
        <v>1</v>
      </c>
      <c r="M27" s="1"/>
      <c r="O27" s="57"/>
      <c r="P27" s="58"/>
      <c r="Q27" s="58"/>
      <c r="R27" s="1"/>
      <c r="V27" s="36"/>
    </row>
    <row r="28" spans="1:22" s="24" customFormat="1" ht="24" outlineLevel="1" x14ac:dyDescent="0.3">
      <c r="A28" s="16"/>
      <c r="B28" s="16"/>
      <c r="C28" s="42">
        <v>2</v>
      </c>
      <c r="E28" s="43">
        <v>3</v>
      </c>
      <c r="F28" s="43">
        <v>1</v>
      </c>
      <c r="G28" s="44">
        <v>3</v>
      </c>
      <c r="H28" s="44">
        <v>1</v>
      </c>
      <c r="I28" s="45"/>
      <c r="J28" s="142" t="s">
        <v>44</v>
      </c>
      <c r="K28" s="3" t="s">
        <v>122</v>
      </c>
      <c r="L28" s="133">
        <f t="shared" si="0"/>
        <v>1</v>
      </c>
      <c r="M28" s="3" t="s">
        <v>25</v>
      </c>
      <c r="O28" s="59"/>
      <c r="P28" s="38"/>
      <c r="Q28" s="38">
        <f>O28*P28</f>
        <v>0</v>
      </c>
      <c r="R28" s="3"/>
      <c r="V28" s="36"/>
    </row>
    <row r="29" spans="1:22" s="24" customFormat="1" outlineLevel="1" x14ac:dyDescent="0.3">
      <c r="A29" s="16"/>
      <c r="B29" s="16"/>
      <c r="C29" s="42">
        <v>2</v>
      </c>
      <c r="E29" s="43">
        <v>3</v>
      </c>
      <c r="F29" s="43">
        <v>1</v>
      </c>
      <c r="G29" s="44">
        <v>3</v>
      </c>
      <c r="H29" s="44">
        <v>2</v>
      </c>
      <c r="I29" s="45"/>
      <c r="J29" s="142" t="s">
        <v>26</v>
      </c>
      <c r="K29" s="3" t="s">
        <v>94</v>
      </c>
      <c r="L29" s="133">
        <f t="shared" si="0"/>
        <v>1</v>
      </c>
      <c r="M29" s="3" t="s">
        <v>25</v>
      </c>
      <c r="O29" s="59"/>
      <c r="P29" s="38"/>
      <c r="Q29" s="38">
        <f>O29*P29</f>
        <v>0</v>
      </c>
      <c r="R29" s="3"/>
      <c r="V29" s="36"/>
    </row>
    <row r="30" spans="1:22" s="24" customFormat="1" outlineLevel="1" x14ac:dyDescent="0.3">
      <c r="A30" s="16"/>
      <c r="B30" s="16"/>
      <c r="C30" s="42">
        <v>2</v>
      </c>
      <c r="E30" s="43">
        <v>3</v>
      </c>
      <c r="F30" s="43">
        <v>1</v>
      </c>
      <c r="G30" s="44">
        <v>3</v>
      </c>
      <c r="H30" s="44">
        <v>3</v>
      </c>
      <c r="I30" s="45"/>
      <c r="J30" s="144" t="s">
        <v>27</v>
      </c>
      <c r="K30" s="3" t="s">
        <v>94</v>
      </c>
      <c r="L30" s="133">
        <f t="shared" si="0"/>
        <v>1</v>
      </c>
      <c r="M30" s="3" t="s">
        <v>25</v>
      </c>
      <c r="O30" s="84"/>
      <c r="P30" s="38"/>
      <c r="Q30" s="38">
        <f t="shared" ref="Q30" si="4">O30*P30</f>
        <v>0</v>
      </c>
      <c r="R30" s="3"/>
      <c r="V30" s="36"/>
    </row>
    <row r="31" spans="1:22" s="24" customFormat="1" outlineLevel="1" x14ac:dyDescent="0.3">
      <c r="A31" s="16"/>
      <c r="B31" s="16"/>
      <c r="C31" s="53">
        <v>2</v>
      </c>
      <c r="E31" s="54">
        <v>3</v>
      </c>
      <c r="F31" s="54">
        <v>1</v>
      </c>
      <c r="G31" s="55">
        <v>4</v>
      </c>
      <c r="H31" s="55"/>
      <c r="I31" s="56"/>
      <c r="J31" s="1" t="s">
        <v>28</v>
      </c>
      <c r="K31" s="1"/>
      <c r="L31" s="132">
        <f t="shared" si="0"/>
        <v>1</v>
      </c>
      <c r="M31" s="1"/>
      <c r="O31" s="57"/>
      <c r="P31" s="58"/>
      <c r="Q31" s="58"/>
      <c r="R31" s="1"/>
      <c r="V31" s="36"/>
    </row>
    <row r="32" spans="1:22" s="24" customFormat="1" outlineLevel="1" x14ac:dyDescent="0.3">
      <c r="A32" s="16"/>
      <c r="B32" s="16"/>
      <c r="C32" s="42">
        <v>2</v>
      </c>
      <c r="E32" s="43">
        <v>3</v>
      </c>
      <c r="F32" s="43">
        <v>1</v>
      </c>
      <c r="G32" s="44">
        <v>4</v>
      </c>
      <c r="H32" s="44">
        <v>1</v>
      </c>
      <c r="I32" s="45"/>
      <c r="J32" s="142" t="s">
        <v>29</v>
      </c>
      <c r="K32" s="3" t="s">
        <v>94</v>
      </c>
      <c r="L32" s="133">
        <f t="shared" si="0"/>
        <v>1</v>
      </c>
      <c r="M32" s="3" t="s">
        <v>25</v>
      </c>
      <c r="O32" s="59"/>
      <c r="P32" s="38"/>
      <c r="Q32" s="38">
        <f>O32*P32</f>
        <v>0</v>
      </c>
      <c r="R32" s="3"/>
      <c r="V32" s="36"/>
    </row>
    <row r="33" spans="1:22" s="24" customFormat="1" outlineLevel="1" x14ac:dyDescent="0.3">
      <c r="A33" s="16"/>
      <c r="B33" s="16"/>
      <c r="C33" s="42">
        <v>2</v>
      </c>
      <c r="E33" s="43">
        <v>3</v>
      </c>
      <c r="F33" s="43">
        <v>1</v>
      </c>
      <c r="G33" s="44">
        <v>4</v>
      </c>
      <c r="H33" s="44">
        <v>2</v>
      </c>
      <c r="I33" s="45"/>
      <c r="J33" s="142" t="s">
        <v>30</v>
      </c>
      <c r="K33" s="3" t="s">
        <v>94</v>
      </c>
      <c r="L33" s="133">
        <f t="shared" si="0"/>
        <v>1</v>
      </c>
      <c r="M33" s="3" t="s">
        <v>25</v>
      </c>
      <c r="O33" s="59"/>
      <c r="P33" s="38"/>
      <c r="Q33" s="38">
        <f t="shared" ref="Q33" si="5">O33*P33</f>
        <v>0</v>
      </c>
      <c r="R33" s="3"/>
      <c r="V33" s="36"/>
    </row>
    <row r="34" spans="1:22" s="24" customFormat="1" outlineLevel="1" x14ac:dyDescent="0.3">
      <c r="A34" s="16"/>
      <c r="B34" s="16"/>
      <c r="C34" s="53">
        <v>2</v>
      </c>
      <c r="E34" s="54">
        <v>3</v>
      </c>
      <c r="F34" s="54">
        <v>1</v>
      </c>
      <c r="G34" s="55">
        <v>5</v>
      </c>
      <c r="H34" s="55"/>
      <c r="I34" s="56"/>
      <c r="J34" s="1" t="s">
        <v>31</v>
      </c>
      <c r="K34" s="1"/>
      <c r="L34" s="132">
        <f t="shared" si="0"/>
        <v>1</v>
      </c>
      <c r="M34" s="1"/>
      <c r="O34" s="57"/>
      <c r="P34" s="58"/>
      <c r="Q34" s="58"/>
      <c r="R34" s="1"/>
      <c r="V34" s="36"/>
    </row>
    <row r="35" spans="1:22" s="24" customFormat="1" ht="24" outlineLevel="1" x14ac:dyDescent="0.3">
      <c r="A35" s="16"/>
      <c r="B35" s="16"/>
      <c r="C35" s="42">
        <v>2</v>
      </c>
      <c r="E35" s="43">
        <v>3</v>
      </c>
      <c r="F35" s="43">
        <v>1</v>
      </c>
      <c r="G35" s="44">
        <v>5</v>
      </c>
      <c r="H35" s="44">
        <v>1</v>
      </c>
      <c r="I35" s="45"/>
      <c r="J35" s="142" t="s">
        <v>32</v>
      </c>
      <c r="K35" s="3" t="s">
        <v>121</v>
      </c>
      <c r="L35" s="133">
        <f t="shared" si="0"/>
        <v>1</v>
      </c>
      <c r="M35" s="3" t="s">
        <v>25</v>
      </c>
      <c r="O35" s="82"/>
      <c r="P35" s="38"/>
      <c r="Q35" s="38">
        <f>O35*P35</f>
        <v>0</v>
      </c>
      <c r="R35" s="3"/>
      <c r="V35" s="36"/>
    </row>
    <row r="36" spans="1:22" s="24" customFormat="1" ht="24" outlineLevel="1" x14ac:dyDescent="0.3">
      <c r="A36" s="16"/>
      <c r="B36" s="16"/>
      <c r="C36" s="42">
        <v>2</v>
      </c>
      <c r="E36" s="43">
        <v>3</v>
      </c>
      <c r="F36" s="43">
        <v>1</v>
      </c>
      <c r="G36" s="44">
        <v>5</v>
      </c>
      <c r="H36" s="44">
        <v>2</v>
      </c>
      <c r="I36" s="45"/>
      <c r="J36" s="142" t="s">
        <v>33</v>
      </c>
      <c r="K36" s="3" t="s">
        <v>121</v>
      </c>
      <c r="L36" s="133">
        <f t="shared" si="0"/>
        <v>1</v>
      </c>
      <c r="M36" s="3" t="s">
        <v>25</v>
      </c>
      <c r="O36" s="82"/>
      <c r="P36" s="38"/>
      <c r="Q36" s="38">
        <f t="shared" ref="Q36:Q39" si="6">O36*P36</f>
        <v>0</v>
      </c>
      <c r="R36" s="3"/>
      <c r="V36" s="36"/>
    </row>
    <row r="37" spans="1:22" s="24" customFormat="1" outlineLevel="1" x14ac:dyDescent="0.3">
      <c r="A37" s="16"/>
      <c r="B37" s="16"/>
      <c r="C37" s="42">
        <v>2</v>
      </c>
      <c r="E37" s="43">
        <v>3</v>
      </c>
      <c r="F37" s="43">
        <v>1</v>
      </c>
      <c r="G37" s="44">
        <v>5</v>
      </c>
      <c r="H37" s="44">
        <v>2</v>
      </c>
      <c r="I37" s="45"/>
      <c r="J37" s="142" t="s">
        <v>45</v>
      </c>
      <c r="K37" s="3" t="s">
        <v>94</v>
      </c>
      <c r="L37" s="133">
        <f t="shared" si="0"/>
        <v>1</v>
      </c>
      <c r="M37" s="3" t="s">
        <v>25</v>
      </c>
      <c r="N37" s="83"/>
      <c r="O37" s="60"/>
      <c r="P37" s="38"/>
      <c r="Q37" s="38">
        <f t="shared" si="6"/>
        <v>0</v>
      </c>
      <c r="R37" s="3"/>
      <c r="V37" s="36"/>
    </row>
    <row r="38" spans="1:22" s="24" customFormat="1" ht="24" outlineLevel="1" x14ac:dyDescent="0.3">
      <c r="A38" s="16"/>
      <c r="B38" s="16"/>
      <c r="C38" s="53">
        <v>2</v>
      </c>
      <c r="E38" s="54">
        <v>3</v>
      </c>
      <c r="F38" s="54">
        <v>1</v>
      </c>
      <c r="G38" s="55">
        <v>6</v>
      </c>
      <c r="H38" s="55"/>
      <c r="I38" s="56"/>
      <c r="J38" s="1" t="s">
        <v>34</v>
      </c>
      <c r="K38" s="123" t="s">
        <v>120</v>
      </c>
      <c r="L38" s="135">
        <f t="shared" si="0"/>
        <v>1</v>
      </c>
      <c r="M38" s="1"/>
      <c r="O38" s="57"/>
      <c r="P38" s="58"/>
      <c r="Q38" s="58">
        <f t="shared" si="6"/>
        <v>0</v>
      </c>
      <c r="R38" s="123"/>
      <c r="V38" s="36"/>
    </row>
    <row r="39" spans="1:22" s="24" customFormat="1" outlineLevel="1" x14ac:dyDescent="0.3">
      <c r="A39" s="16"/>
      <c r="B39" s="16"/>
      <c r="C39" s="53">
        <v>2</v>
      </c>
      <c r="E39" s="54">
        <v>3</v>
      </c>
      <c r="F39" s="54">
        <v>1</v>
      </c>
      <c r="G39" s="55">
        <v>7</v>
      </c>
      <c r="H39" s="55"/>
      <c r="I39" s="56"/>
      <c r="J39" s="1" t="s">
        <v>15</v>
      </c>
      <c r="K39" s="64" t="s">
        <v>113</v>
      </c>
      <c r="L39" s="132">
        <f t="shared" si="0"/>
        <v>1</v>
      </c>
      <c r="M39" s="1" t="s">
        <v>9</v>
      </c>
      <c r="O39" s="57"/>
      <c r="P39" s="58"/>
      <c r="Q39" s="58">
        <f t="shared" si="6"/>
        <v>0</v>
      </c>
      <c r="R39" s="64"/>
      <c r="V39" s="36"/>
    </row>
    <row r="40" spans="1:22" s="24" customFormat="1" outlineLevel="1" x14ac:dyDescent="0.3">
      <c r="A40" s="16"/>
      <c r="B40" s="16"/>
      <c r="C40" s="53">
        <v>2</v>
      </c>
      <c r="E40" s="54">
        <v>3</v>
      </c>
      <c r="F40" s="54">
        <v>1</v>
      </c>
      <c r="G40" s="55">
        <v>9</v>
      </c>
      <c r="H40" s="55"/>
      <c r="I40" s="56"/>
      <c r="J40" s="1" t="s">
        <v>111</v>
      </c>
      <c r="K40" s="103">
        <v>0.02</v>
      </c>
      <c r="L40" s="136">
        <f t="shared" si="0"/>
        <v>1</v>
      </c>
      <c r="M40" s="1" t="s">
        <v>9</v>
      </c>
      <c r="O40" s="57">
        <v>1</v>
      </c>
      <c r="P40" s="58">
        <f>$K40*SUBTOTAL(9,Q50:Q134)</f>
        <v>0</v>
      </c>
      <c r="Q40" s="58">
        <f>O40*P40</f>
        <v>0</v>
      </c>
      <c r="R40" s="103"/>
      <c r="V40" s="36"/>
    </row>
    <row r="41" spans="1:22" s="24" customFormat="1" x14ac:dyDescent="0.3">
      <c r="A41" s="16"/>
      <c r="B41" s="16"/>
      <c r="C41" s="46"/>
      <c r="E41" s="47"/>
      <c r="F41" s="47"/>
      <c r="G41" s="47"/>
      <c r="H41" s="48"/>
      <c r="I41" s="48"/>
      <c r="L41" s="129"/>
      <c r="O41" s="49"/>
      <c r="V41" s="36"/>
    </row>
    <row r="42" spans="1:22" s="24" customFormat="1" x14ac:dyDescent="0.3">
      <c r="A42" s="16"/>
      <c r="B42" s="16"/>
      <c r="C42" s="46"/>
      <c r="E42" s="47"/>
      <c r="F42" s="47"/>
      <c r="G42" s="47"/>
      <c r="H42" s="48"/>
      <c r="I42" s="48"/>
      <c r="L42" s="129"/>
      <c r="O42" s="49"/>
      <c r="P42" s="62" t="s">
        <v>8</v>
      </c>
      <c r="Q42" s="62">
        <f>SUBTOTAL(9,Q15:Q41)</f>
        <v>0</v>
      </c>
      <c r="V42" s="36"/>
    </row>
    <row r="43" spans="1:22" s="24" customFormat="1" x14ac:dyDescent="0.3">
      <c r="A43" s="16"/>
      <c r="B43" s="16"/>
      <c r="C43" s="46"/>
      <c r="E43" s="47"/>
      <c r="F43" s="47"/>
      <c r="G43" s="47"/>
      <c r="H43" s="48"/>
      <c r="I43" s="48"/>
      <c r="L43" s="129"/>
      <c r="O43" s="49"/>
      <c r="P43" s="63"/>
      <c r="Q43" s="63"/>
      <c r="V43" s="36"/>
    </row>
    <row r="44" spans="1:22" s="24" customFormat="1" x14ac:dyDescent="0.3">
      <c r="A44" s="16"/>
      <c r="B44" s="16"/>
      <c r="C44" s="50">
        <v>2</v>
      </c>
      <c r="E44" s="51">
        <v>3</v>
      </c>
      <c r="F44" s="51">
        <v>1</v>
      </c>
      <c r="G44" s="52"/>
      <c r="H44" s="52"/>
      <c r="I44" s="52"/>
      <c r="J44" s="102" t="s">
        <v>35</v>
      </c>
      <c r="K44" s="27"/>
      <c r="L44" s="131">
        <f>VLOOKUP($C44,$K$147:$L$159,2)</f>
        <v>1</v>
      </c>
      <c r="M44" s="28"/>
      <c r="O44" s="29"/>
      <c r="P44" s="27"/>
      <c r="Q44" s="30"/>
      <c r="R44" s="27"/>
      <c r="V44" s="36"/>
    </row>
    <row r="45" spans="1:22" s="24" customFormat="1" x14ac:dyDescent="0.3">
      <c r="A45" s="16"/>
      <c r="B45" s="16"/>
      <c r="C45" s="53">
        <v>2</v>
      </c>
      <c r="E45" s="54">
        <v>3</v>
      </c>
      <c r="F45" s="54">
        <v>1</v>
      </c>
      <c r="G45" s="55">
        <v>1</v>
      </c>
      <c r="H45" s="55"/>
      <c r="I45" s="56"/>
      <c r="J45" s="1" t="s">
        <v>36</v>
      </c>
      <c r="K45" s="109">
        <v>7.0000000000000007E-2</v>
      </c>
      <c r="L45" s="137">
        <f>VLOOKUP($C45,$K$147:$L$159,2)</f>
        <v>1</v>
      </c>
      <c r="M45" s="1" t="s">
        <v>9</v>
      </c>
      <c r="O45" s="57"/>
      <c r="P45" s="58"/>
      <c r="Q45" s="58">
        <f>O45*P45</f>
        <v>0</v>
      </c>
      <c r="R45" s="109"/>
      <c r="V45" s="36"/>
    </row>
    <row r="46" spans="1:22" s="24" customFormat="1" x14ac:dyDescent="0.3">
      <c r="A46" s="16"/>
      <c r="B46" s="16"/>
      <c r="C46" s="53">
        <v>2</v>
      </c>
      <c r="E46" s="54">
        <v>3</v>
      </c>
      <c r="F46" s="54">
        <v>1</v>
      </c>
      <c r="G46" s="55">
        <v>2</v>
      </c>
      <c r="H46" s="55"/>
      <c r="I46" s="56"/>
      <c r="J46" s="64" t="s">
        <v>14</v>
      </c>
      <c r="K46" s="5" t="s">
        <v>99</v>
      </c>
      <c r="L46" s="132">
        <f>VLOOKUP($C46,$K$147:$L$159,2)</f>
        <v>1</v>
      </c>
      <c r="M46" s="1" t="s">
        <v>9</v>
      </c>
      <c r="O46" s="57"/>
      <c r="P46" s="58"/>
      <c r="Q46" s="58">
        <f>O46*P46</f>
        <v>0</v>
      </c>
      <c r="R46" s="5"/>
      <c r="V46" s="36"/>
    </row>
    <row r="47" spans="1:22" s="24" customFormat="1" x14ac:dyDescent="0.3">
      <c r="A47" s="16"/>
      <c r="B47" s="16"/>
      <c r="C47" s="46"/>
      <c r="E47" s="47"/>
      <c r="F47" s="47"/>
      <c r="G47" s="47"/>
      <c r="H47" s="48"/>
      <c r="I47" s="48"/>
      <c r="L47" s="129"/>
      <c r="O47" s="49"/>
      <c r="V47" s="36"/>
    </row>
    <row r="48" spans="1:22" s="24" customFormat="1" x14ac:dyDescent="0.3">
      <c r="A48" s="16"/>
      <c r="B48" s="16"/>
      <c r="C48" s="46"/>
      <c r="E48" s="47"/>
      <c r="F48" s="47"/>
      <c r="G48" s="47"/>
      <c r="H48" s="48"/>
      <c r="I48" s="48"/>
      <c r="L48" s="129"/>
      <c r="O48" s="49"/>
      <c r="P48" s="62" t="s">
        <v>8</v>
      </c>
      <c r="Q48" s="62">
        <f>SUBTOTAL(9,Q44:Q46)</f>
        <v>0</v>
      </c>
      <c r="V48" s="36"/>
    </row>
    <row r="49" spans="1:22" s="24" customFormat="1" x14ac:dyDescent="0.3">
      <c r="A49" s="16"/>
      <c r="B49" s="16"/>
      <c r="C49" s="46"/>
      <c r="E49" s="47"/>
      <c r="F49" s="47"/>
      <c r="G49" s="47"/>
      <c r="H49" s="48"/>
      <c r="I49" s="48"/>
      <c r="L49" s="129"/>
      <c r="O49" s="49"/>
      <c r="P49" s="63"/>
      <c r="Q49" s="63"/>
      <c r="V49" s="36"/>
    </row>
    <row r="50" spans="1:22" s="24" customFormat="1" x14ac:dyDescent="0.3">
      <c r="A50" s="16"/>
      <c r="B50" s="16"/>
      <c r="C50" s="50">
        <v>2</v>
      </c>
      <c r="E50" s="51">
        <v>3</v>
      </c>
      <c r="F50" s="51">
        <v>2</v>
      </c>
      <c r="G50" s="52"/>
      <c r="H50" s="52"/>
      <c r="I50" s="52"/>
      <c r="J50" s="102" t="s">
        <v>73</v>
      </c>
      <c r="K50" s="27"/>
      <c r="L50" s="131">
        <f t="shared" ref="L50:L65" si="7">VLOOKUP($C50,$K$147:$L$159,2)</f>
        <v>1</v>
      </c>
      <c r="M50" s="28"/>
      <c r="O50" s="29"/>
      <c r="P50" s="27"/>
      <c r="Q50" s="30"/>
      <c r="R50" s="27"/>
      <c r="V50" s="36"/>
    </row>
    <row r="51" spans="1:22" s="24" customFormat="1" x14ac:dyDescent="0.3">
      <c r="A51" s="16"/>
      <c r="B51" s="16"/>
      <c r="C51" s="65">
        <v>2</v>
      </c>
      <c r="E51" s="66">
        <v>3</v>
      </c>
      <c r="F51" s="54">
        <f>F50</f>
        <v>2</v>
      </c>
      <c r="G51" s="55">
        <v>1</v>
      </c>
      <c r="H51" s="55"/>
      <c r="I51" s="56"/>
      <c r="J51" s="31" t="s">
        <v>54</v>
      </c>
      <c r="K51" s="31" t="s">
        <v>80</v>
      </c>
      <c r="L51" s="138">
        <f t="shared" si="7"/>
        <v>1</v>
      </c>
      <c r="M51" s="31" t="s">
        <v>55</v>
      </c>
      <c r="O51" s="57"/>
      <c r="P51" s="67"/>
      <c r="Q51" s="67">
        <f>O51*P51</f>
        <v>0</v>
      </c>
      <c r="R51" s="31"/>
      <c r="V51" s="36"/>
    </row>
    <row r="52" spans="1:22" s="24" customFormat="1" x14ac:dyDescent="0.3">
      <c r="A52" s="16"/>
      <c r="B52" s="16"/>
      <c r="C52" s="65">
        <v>2</v>
      </c>
      <c r="E52" s="66">
        <v>3</v>
      </c>
      <c r="F52" s="54">
        <f t="shared" ref="F52" si="8">F51</f>
        <v>2</v>
      </c>
      <c r="G52" s="55">
        <v>2</v>
      </c>
      <c r="H52" s="55"/>
      <c r="I52" s="56"/>
      <c r="J52" s="31" t="s">
        <v>56</v>
      </c>
      <c r="K52" s="104" t="s">
        <v>177</v>
      </c>
      <c r="L52" s="138">
        <f t="shared" si="7"/>
        <v>1</v>
      </c>
      <c r="M52" s="31"/>
      <c r="O52" s="57"/>
      <c r="P52" s="67"/>
      <c r="Q52" s="67"/>
      <c r="R52" s="104"/>
      <c r="V52" s="36"/>
    </row>
    <row r="53" spans="1:22" s="24" customFormat="1" x14ac:dyDescent="0.3">
      <c r="A53" s="16"/>
      <c r="B53" s="16"/>
      <c r="C53" s="95">
        <v>2</v>
      </c>
      <c r="E53" s="96">
        <v>3</v>
      </c>
      <c r="F53" s="43">
        <f>F51</f>
        <v>2</v>
      </c>
      <c r="G53" s="44">
        <v>2</v>
      </c>
      <c r="H53" s="44">
        <v>1</v>
      </c>
      <c r="I53" s="45"/>
      <c r="J53" s="101" t="s">
        <v>79</v>
      </c>
      <c r="K53" s="97"/>
      <c r="L53" s="139">
        <f t="shared" si="7"/>
        <v>1</v>
      </c>
      <c r="M53" s="97" t="s">
        <v>9</v>
      </c>
      <c r="O53" s="84"/>
      <c r="P53" s="98"/>
      <c r="Q53" s="98">
        <f t="shared" ref="Q53:Q69" si="9">O53*P53</f>
        <v>0</v>
      </c>
      <c r="R53" s="97"/>
      <c r="V53" s="36"/>
    </row>
    <row r="54" spans="1:22" s="24" customFormat="1" x14ac:dyDescent="0.3">
      <c r="A54" s="16"/>
      <c r="B54" s="16"/>
      <c r="C54" s="95">
        <v>2</v>
      </c>
      <c r="E54" s="96">
        <v>3</v>
      </c>
      <c r="F54" s="43">
        <f>F56</f>
        <v>2</v>
      </c>
      <c r="G54" s="44">
        <v>2</v>
      </c>
      <c r="H54" s="44">
        <v>2</v>
      </c>
      <c r="I54" s="45"/>
      <c r="J54" s="101" t="s">
        <v>56</v>
      </c>
      <c r="K54" s="106" t="s">
        <v>72</v>
      </c>
      <c r="L54" s="139">
        <f t="shared" si="7"/>
        <v>1</v>
      </c>
      <c r="M54" s="97" t="s">
        <v>0</v>
      </c>
      <c r="O54" s="84"/>
      <c r="P54" s="98"/>
      <c r="Q54" s="98">
        <f t="shared" si="9"/>
        <v>0</v>
      </c>
      <c r="R54" s="106"/>
      <c r="V54" s="36"/>
    </row>
    <row r="55" spans="1:22" s="24" customFormat="1" x14ac:dyDescent="0.3">
      <c r="A55" s="16"/>
      <c r="B55" s="16"/>
      <c r="C55" s="95">
        <v>2</v>
      </c>
      <c r="E55" s="96">
        <v>3</v>
      </c>
      <c r="F55" s="43">
        <f>F54</f>
        <v>2</v>
      </c>
      <c r="G55" s="44">
        <v>2</v>
      </c>
      <c r="H55" s="44">
        <v>3</v>
      </c>
      <c r="I55" s="45"/>
      <c r="J55" s="101" t="s">
        <v>69</v>
      </c>
      <c r="K55" s="97" t="s">
        <v>68</v>
      </c>
      <c r="L55" s="139">
        <f t="shared" si="7"/>
        <v>1</v>
      </c>
      <c r="M55" s="97" t="s">
        <v>1</v>
      </c>
      <c r="O55" s="84"/>
      <c r="P55" s="98"/>
      <c r="Q55" s="98">
        <f t="shared" si="9"/>
        <v>0</v>
      </c>
      <c r="R55" s="97"/>
      <c r="V55" s="36"/>
    </row>
    <row r="56" spans="1:22" s="24" customFormat="1" x14ac:dyDescent="0.3">
      <c r="A56" s="16"/>
      <c r="B56" s="16"/>
      <c r="C56" s="95">
        <v>2</v>
      </c>
      <c r="E56" s="96">
        <v>3</v>
      </c>
      <c r="F56" s="43">
        <f>F52</f>
        <v>2</v>
      </c>
      <c r="G56" s="44">
        <v>2</v>
      </c>
      <c r="H56" s="44">
        <v>4</v>
      </c>
      <c r="I56" s="45"/>
      <c r="J56" s="101" t="s">
        <v>57</v>
      </c>
      <c r="K56" s="97" t="s">
        <v>67</v>
      </c>
      <c r="L56" s="139">
        <f t="shared" si="7"/>
        <v>1</v>
      </c>
      <c r="M56" s="97" t="s">
        <v>1</v>
      </c>
      <c r="O56" s="84"/>
      <c r="P56" s="98"/>
      <c r="Q56" s="98">
        <f>O56*P56</f>
        <v>0</v>
      </c>
      <c r="R56" s="97"/>
      <c r="V56" s="36"/>
    </row>
    <row r="57" spans="1:22" s="24" customFormat="1" x14ac:dyDescent="0.3">
      <c r="A57" s="16"/>
      <c r="B57" s="16"/>
      <c r="C57" s="65">
        <v>2</v>
      </c>
      <c r="E57" s="66">
        <v>3</v>
      </c>
      <c r="F57" s="54">
        <f>F52</f>
        <v>2</v>
      </c>
      <c r="G57" s="55">
        <v>3</v>
      </c>
      <c r="H57" s="55"/>
      <c r="I57" s="56"/>
      <c r="J57" s="31" t="s">
        <v>65</v>
      </c>
      <c r="K57" s="31" t="s">
        <v>64</v>
      </c>
      <c r="L57" s="138">
        <f t="shared" si="7"/>
        <v>1</v>
      </c>
      <c r="M57" s="31" t="s">
        <v>53</v>
      </c>
      <c r="O57" s="57"/>
      <c r="P57" s="67"/>
      <c r="Q57" s="67">
        <f t="shared" si="9"/>
        <v>0</v>
      </c>
      <c r="R57" s="31"/>
      <c r="V57" s="36"/>
    </row>
    <row r="58" spans="1:22" s="24" customFormat="1" x14ac:dyDescent="0.3">
      <c r="A58" s="16"/>
      <c r="B58" s="16"/>
      <c r="C58" s="65">
        <v>2</v>
      </c>
      <c r="E58" s="66">
        <v>3</v>
      </c>
      <c r="F58" s="54">
        <f>F53</f>
        <v>2</v>
      </c>
      <c r="G58" s="55">
        <v>4</v>
      </c>
      <c r="H58" s="55"/>
      <c r="I58" s="56"/>
      <c r="J58" s="31" t="s">
        <v>70</v>
      </c>
      <c r="K58" s="31"/>
      <c r="L58" s="138">
        <f t="shared" si="7"/>
        <v>1</v>
      </c>
      <c r="M58" s="31" t="s">
        <v>0</v>
      </c>
      <c r="O58" s="57"/>
      <c r="P58" s="67"/>
      <c r="Q58" s="67">
        <f t="shared" si="9"/>
        <v>0</v>
      </c>
      <c r="R58" s="31"/>
      <c r="V58" s="36"/>
    </row>
    <row r="59" spans="1:22" s="24" customFormat="1" x14ac:dyDescent="0.3">
      <c r="A59" s="16"/>
      <c r="B59" s="16"/>
      <c r="C59" s="65">
        <v>2</v>
      </c>
      <c r="E59" s="66">
        <v>3</v>
      </c>
      <c r="F59" s="54">
        <f>F56</f>
        <v>2</v>
      </c>
      <c r="G59" s="55">
        <v>5</v>
      </c>
      <c r="H59" s="55"/>
      <c r="I59" s="56"/>
      <c r="J59" s="31" t="s">
        <v>71</v>
      </c>
      <c r="K59" s="104" t="s">
        <v>96</v>
      </c>
      <c r="L59" s="138">
        <f t="shared" si="7"/>
        <v>1</v>
      </c>
      <c r="M59" s="104" t="s">
        <v>25</v>
      </c>
      <c r="O59" s="57"/>
      <c r="P59" s="67"/>
      <c r="Q59" s="67">
        <f t="shared" si="9"/>
        <v>0</v>
      </c>
      <c r="R59" s="104"/>
      <c r="V59" s="36"/>
    </row>
    <row r="60" spans="1:22" s="24" customFormat="1" x14ac:dyDescent="0.3">
      <c r="A60" s="16"/>
      <c r="B60" s="16"/>
      <c r="C60" s="65">
        <v>2</v>
      </c>
      <c r="E60" s="66">
        <v>3</v>
      </c>
      <c r="F60" s="54">
        <f>F56</f>
        <v>2</v>
      </c>
      <c r="G60" s="55">
        <v>6</v>
      </c>
      <c r="H60" s="55"/>
      <c r="I60" s="56"/>
      <c r="J60" s="31" t="s">
        <v>62</v>
      </c>
      <c r="K60" s="31" t="s">
        <v>63</v>
      </c>
      <c r="L60" s="138">
        <f t="shared" si="7"/>
        <v>1</v>
      </c>
      <c r="M60" s="31" t="s">
        <v>53</v>
      </c>
      <c r="O60" s="57"/>
      <c r="P60" s="67"/>
      <c r="Q60" s="67">
        <f t="shared" si="9"/>
        <v>0</v>
      </c>
      <c r="R60" s="31"/>
      <c r="V60" s="36"/>
    </row>
    <row r="61" spans="1:22" s="24" customFormat="1" x14ac:dyDescent="0.3">
      <c r="A61" s="16"/>
      <c r="B61" s="16"/>
      <c r="C61" s="65">
        <v>2</v>
      </c>
      <c r="E61" s="66">
        <v>3</v>
      </c>
      <c r="F61" s="54">
        <f>F54</f>
        <v>2</v>
      </c>
      <c r="G61" s="55">
        <v>7</v>
      </c>
      <c r="H61" s="55"/>
      <c r="I61" s="56"/>
      <c r="J61" s="31" t="s">
        <v>66</v>
      </c>
      <c r="K61" s="31" t="s">
        <v>63</v>
      </c>
      <c r="L61" s="138">
        <f t="shared" si="7"/>
        <v>1</v>
      </c>
      <c r="M61" s="31" t="s">
        <v>53</v>
      </c>
      <c r="O61" s="57"/>
      <c r="P61" s="67"/>
      <c r="Q61" s="67">
        <f t="shared" si="9"/>
        <v>0</v>
      </c>
      <c r="R61" s="31"/>
      <c r="V61" s="36"/>
    </row>
    <row r="62" spans="1:22" s="24" customFormat="1" x14ac:dyDescent="0.3">
      <c r="A62" s="16"/>
      <c r="B62" s="16"/>
      <c r="C62" s="65">
        <v>2</v>
      </c>
      <c r="E62" s="66">
        <v>3</v>
      </c>
      <c r="F62" s="54">
        <f>F55</f>
        <v>2</v>
      </c>
      <c r="G62" s="55">
        <v>8</v>
      </c>
      <c r="H62" s="55"/>
      <c r="I62" s="56"/>
      <c r="J62" s="31" t="s">
        <v>152</v>
      </c>
      <c r="K62" s="31"/>
      <c r="L62" s="138">
        <f t="shared" si="7"/>
        <v>1</v>
      </c>
      <c r="M62" s="105" t="s">
        <v>0</v>
      </c>
      <c r="O62" s="57"/>
      <c r="P62" s="67"/>
      <c r="Q62" s="67">
        <f t="shared" si="9"/>
        <v>0</v>
      </c>
      <c r="R62" s="31"/>
      <c r="V62" s="36"/>
    </row>
    <row r="63" spans="1:22" s="24" customFormat="1" x14ac:dyDescent="0.3">
      <c r="A63" s="16"/>
      <c r="B63" s="16"/>
      <c r="C63" s="65">
        <v>2</v>
      </c>
      <c r="E63" s="66">
        <v>3</v>
      </c>
      <c r="F63" s="54">
        <f>F56</f>
        <v>2</v>
      </c>
      <c r="G63" s="55">
        <v>9</v>
      </c>
      <c r="H63" s="55"/>
      <c r="I63" s="56"/>
      <c r="J63" s="31" t="s">
        <v>146</v>
      </c>
      <c r="K63" s="31" t="s">
        <v>100</v>
      </c>
      <c r="L63" s="138">
        <f t="shared" si="7"/>
        <v>1</v>
      </c>
      <c r="M63" s="105" t="s">
        <v>9</v>
      </c>
      <c r="O63" s="57"/>
      <c r="P63" s="67"/>
      <c r="Q63" s="67">
        <f t="shared" si="9"/>
        <v>0</v>
      </c>
      <c r="R63" s="31"/>
      <c r="V63" s="36"/>
    </row>
    <row r="64" spans="1:22" s="24" customFormat="1" x14ac:dyDescent="0.3">
      <c r="A64" s="16"/>
      <c r="B64" s="16"/>
      <c r="C64" s="95">
        <v>2</v>
      </c>
      <c r="E64" s="96">
        <v>3</v>
      </c>
      <c r="F64" s="43">
        <f>F62</f>
        <v>2</v>
      </c>
      <c r="G64" s="44">
        <v>9</v>
      </c>
      <c r="H64" s="44">
        <v>1</v>
      </c>
      <c r="I64" s="45"/>
      <c r="J64" s="101" t="s">
        <v>150</v>
      </c>
      <c r="K64" s="106" t="s">
        <v>153</v>
      </c>
      <c r="L64" s="139">
        <f t="shared" si="7"/>
        <v>1</v>
      </c>
      <c r="M64" s="97" t="s">
        <v>53</v>
      </c>
      <c r="O64" s="121"/>
      <c r="P64" s="98"/>
      <c r="Q64" s="98">
        <f t="shared" si="9"/>
        <v>0</v>
      </c>
      <c r="R64" s="106"/>
      <c r="V64" s="36"/>
    </row>
    <row r="65" spans="1:22" s="24" customFormat="1" x14ac:dyDescent="0.3">
      <c r="A65" s="16"/>
      <c r="B65" s="16"/>
      <c r="C65" s="95">
        <v>2</v>
      </c>
      <c r="E65" s="96">
        <v>3</v>
      </c>
      <c r="F65" s="43">
        <f>F69</f>
        <v>2</v>
      </c>
      <c r="G65" s="44">
        <v>9</v>
      </c>
      <c r="H65" s="44">
        <v>2</v>
      </c>
      <c r="I65" s="45"/>
      <c r="J65" s="101" t="s">
        <v>151</v>
      </c>
      <c r="K65" s="106" t="s">
        <v>153</v>
      </c>
      <c r="L65" s="139">
        <f t="shared" si="7"/>
        <v>1</v>
      </c>
      <c r="M65" s="97" t="s">
        <v>0</v>
      </c>
      <c r="O65" s="121"/>
      <c r="P65" s="98"/>
      <c r="Q65" s="98">
        <f t="shared" si="9"/>
        <v>0</v>
      </c>
      <c r="R65" s="106"/>
      <c r="V65" s="36"/>
    </row>
    <row r="66" spans="1:22" s="24" customFormat="1" x14ac:dyDescent="0.3">
      <c r="A66" s="16"/>
      <c r="B66" s="16"/>
      <c r="C66" s="65">
        <v>2</v>
      </c>
      <c r="E66" s="66">
        <v>3</v>
      </c>
      <c r="F66" s="54">
        <f>F57</f>
        <v>2</v>
      </c>
      <c r="G66" s="55">
        <v>10</v>
      </c>
      <c r="H66" s="55"/>
      <c r="I66" s="56"/>
      <c r="J66" s="31" t="s">
        <v>147</v>
      </c>
      <c r="K66" s="31"/>
      <c r="L66" s="138">
        <v>1</v>
      </c>
      <c r="M66" s="105"/>
      <c r="O66" s="57"/>
      <c r="P66" s="67"/>
      <c r="Q66" s="67">
        <f t="shared" si="9"/>
        <v>0</v>
      </c>
      <c r="R66" s="31"/>
      <c r="V66" s="36"/>
    </row>
    <row r="67" spans="1:22" s="24" customFormat="1" x14ac:dyDescent="0.3">
      <c r="A67" s="16"/>
      <c r="B67" s="16"/>
      <c r="C67" s="95">
        <v>2</v>
      </c>
      <c r="E67" s="96">
        <v>3</v>
      </c>
      <c r="F67" s="43">
        <f>F65</f>
        <v>2</v>
      </c>
      <c r="G67" s="44">
        <v>10</v>
      </c>
      <c r="H67" s="44">
        <v>1</v>
      </c>
      <c r="I67" s="45"/>
      <c r="J67" s="101" t="s">
        <v>148</v>
      </c>
      <c r="K67" s="97"/>
      <c r="L67" s="139">
        <v>1</v>
      </c>
      <c r="M67" s="97" t="s">
        <v>1</v>
      </c>
      <c r="O67" s="121"/>
      <c r="P67" s="98"/>
      <c r="Q67" s="98">
        <f t="shared" si="9"/>
        <v>0</v>
      </c>
      <c r="R67" s="97"/>
      <c r="V67" s="36"/>
    </row>
    <row r="68" spans="1:22" s="24" customFormat="1" x14ac:dyDescent="0.3">
      <c r="A68" s="16"/>
      <c r="B68" s="16"/>
      <c r="C68" s="95">
        <v>2</v>
      </c>
      <c r="E68" s="96">
        <v>3</v>
      </c>
      <c r="F68" s="43">
        <f>F72</f>
        <v>0</v>
      </c>
      <c r="G68" s="44">
        <v>10</v>
      </c>
      <c r="H68" s="44">
        <v>2</v>
      </c>
      <c r="I68" s="45"/>
      <c r="J68" s="101" t="s">
        <v>149</v>
      </c>
      <c r="K68" s="106"/>
      <c r="L68" s="139">
        <v>1</v>
      </c>
      <c r="M68" s="97" t="s">
        <v>0</v>
      </c>
      <c r="O68" s="121"/>
      <c r="P68" s="98"/>
      <c r="Q68" s="98">
        <f t="shared" si="9"/>
        <v>0</v>
      </c>
      <c r="R68" s="106"/>
      <c r="V68" s="36"/>
    </row>
    <row r="69" spans="1:22" s="24" customFormat="1" ht="24" x14ac:dyDescent="0.3">
      <c r="A69" s="16"/>
      <c r="B69" s="16"/>
      <c r="C69" s="65">
        <v>2</v>
      </c>
      <c r="E69" s="66">
        <v>3</v>
      </c>
      <c r="F69" s="54">
        <f>F55</f>
        <v>2</v>
      </c>
      <c r="G69" s="55">
        <v>11</v>
      </c>
      <c r="H69" s="55"/>
      <c r="I69" s="56"/>
      <c r="J69" s="31" t="s">
        <v>95</v>
      </c>
      <c r="K69" s="31" t="s">
        <v>114</v>
      </c>
      <c r="L69" s="138">
        <f>VLOOKUP($C69,$K$147:$L$159,2)</f>
        <v>1</v>
      </c>
      <c r="M69" s="31" t="s">
        <v>53</v>
      </c>
      <c r="O69" s="57"/>
      <c r="P69" s="67"/>
      <c r="Q69" s="67">
        <f t="shared" si="9"/>
        <v>0</v>
      </c>
      <c r="R69" s="31"/>
      <c r="V69" s="36"/>
    </row>
    <row r="70" spans="1:22" s="24" customFormat="1" x14ac:dyDescent="0.3">
      <c r="A70" s="16"/>
      <c r="B70" s="16"/>
      <c r="C70" s="46"/>
      <c r="E70" s="47"/>
      <c r="F70" s="47"/>
      <c r="G70" s="47"/>
      <c r="H70" s="48"/>
      <c r="I70" s="48"/>
      <c r="L70" s="129"/>
      <c r="O70" s="49"/>
      <c r="V70" s="36"/>
    </row>
    <row r="71" spans="1:22" s="24" customFormat="1" x14ac:dyDescent="0.3">
      <c r="A71" s="16"/>
      <c r="B71" s="16"/>
      <c r="C71" s="46"/>
      <c r="E71" s="47"/>
      <c r="F71" s="47"/>
      <c r="G71" s="47"/>
      <c r="H71" s="48"/>
      <c r="I71" s="48"/>
      <c r="L71" s="129"/>
      <c r="O71" s="49"/>
      <c r="P71" s="62" t="s">
        <v>8</v>
      </c>
      <c r="Q71" s="62">
        <f>SUBTOTAL(9,Q50:Q70)</f>
        <v>0</v>
      </c>
      <c r="V71" s="36"/>
    </row>
    <row r="72" spans="1:22" s="24" customFormat="1" x14ac:dyDescent="0.3">
      <c r="A72" s="16"/>
      <c r="B72" s="16"/>
      <c r="C72" s="46"/>
      <c r="E72" s="47"/>
      <c r="F72" s="47"/>
      <c r="G72" s="47"/>
      <c r="H72" s="48"/>
      <c r="I72" s="48"/>
      <c r="L72" s="129"/>
      <c r="O72" s="49"/>
      <c r="P72" s="63"/>
      <c r="Q72" s="63"/>
      <c r="V72" s="36"/>
    </row>
    <row r="73" spans="1:22" s="24" customFormat="1" x14ac:dyDescent="0.3">
      <c r="A73" s="16"/>
      <c r="B73" s="16"/>
      <c r="C73" s="50">
        <v>2</v>
      </c>
      <c r="E73" s="51">
        <v>3</v>
      </c>
      <c r="F73" s="51">
        <v>3</v>
      </c>
      <c r="G73" s="52"/>
      <c r="H73" s="52"/>
      <c r="I73" s="52"/>
      <c r="J73" s="102" t="s">
        <v>81</v>
      </c>
      <c r="K73" s="27"/>
      <c r="L73" s="131">
        <f t="shared" ref="L73:L86" si="10">VLOOKUP($C73,$K$147:$L$159,2)</f>
        <v>1</v>
      </c>
      <c r="M73" s="28"/>
      <c r="O73" s="29"/>
      <c r="P73" s="27"/>
      <c r="Q73" s="30"/>
      <c r="R73" s="27"/>
      <c r="V73" s="36"/>
    </row>
    <row r="74" spans="1:22" s="24" customFormat="1" x14ac:dyDescent="0.3">
      <c r="A74" s="16"/>
      <c r="B74" s="16"/>
      <c r="C74" s="65">
        <v>2</v>
      </c>
      <c r="E74" s="66">
        <v>3</v>
      </c>
      <c r="F74" s="54">
        <v>3</v>
      </c>
      <c r="G74" s="55">
        <v>1</v>
      </c>
      <c r="H74" s="55"/>
      <c r="I74" s="56"/>
      <c r="J74" s="31" t="s">
        <v>76</v>
      </c>
      <c r="K74" s="31"/>
      <c r="L74" s="138">
        <f t="shared" si="10"/>
        <v>1</v>
      </c>
      <c r="M74" s="31"/>
      <c r="O74" s="57"/>
      <c r="P74" s="67"/>
      <c r="Q74" s="67">
        <f>O74*P74</f>
        <v>0</v>
      </c>
      <c r="R74" s="31"/>
      <c r="V74" s="36"/>
    </row>
    <row r="75" spans="1:22" s="24" customFormat="1" x14ac:dyDescent="0.3">
      <c r="A75" s="16"/>
      <c r="B75" s="16"/>
      <c r="C75" s="95">
        <v>2</v>
      </c>
      <c r="E75" s="96">
        <v>3</v>
      </c>
      <c r="F75" s="43">
        <v>3</v>
      </c>
      <c r="G75" s="44">
        <v>1</v>
      </c>
      <c r="H75" s="44">
        <v>1</v>
      </c>
      <c r="I75" s="45"/>
      <c r="J75" s="101" t="s">
        <v>74</v>
      </c>
      <c r="K75" s="97" t="s">
        <v>78</v>
      </c>
      <c r="L75" s="139">
        <f t="shared" si="10"/>
        <v>1</v>
      </c>
      <c r="M75" s="97" t="s">
        <v>55</v>
      </c>
      <c r="O75" s="84"/>
      <c r="P75" s="98"/>
      <c r="Q75" s="98">
        <f t="shared" ref="Q75:Q77" si="11">O75*P75</f>
        <v>0</v>
      </c>
      <c r="R75" s="97"/>
      <c r="V75" s="36"/>
    </row>
    <row r="76" spans="1:22" s="24" customFormat="1" ht="24" x14ac:dyDescent="0.3">
      <c r="A76" s="16"/>
      <c r="B76" s="16"/>
      <c r="C76" s="95">
        <v>2</v>
      </c>
      <c r="E76" s="96">
        <v>3</v>
      </c>
      <c r="F76" s="43">
        <v>3</v>
      </c>
      <c r="G76" s="44">
        <v>1</v>
      </c>
      <c r="H76" s="44">
        <v>2</v>
      </c>
      <c r="I76" s="45"/>
      <c r="J76" s="101" t="s">
        <v>77</v>
      </c>
      <c r="K76" s="106" t="s">
        <v>154</v>
      </c>
      <c r="L76" s="139">
        <f t="shared" si="10"/>
        <v>1</v>
      </c>
      <c r="M76" s="97" t="s">
        <v>0</v>
      </c>
      <c r="O76" s="84"/>
      <c r="P76" s="98"/>
      <c r="Q76" s="98">
        <f t="shared" si="11"/>
        <v>0</v>
      </c>
      <c r="R76" s="106"/>
      <c r="V76" s="36"/>
    </row>
    <row r="77" spans="1:22" s="24" customFormat="1" x14ac:dyDescent="0.3">
      <c r="A77" s="16"/>
      <c r="B77" s="16"/>
      <c r="C77" s="95">
        <v>2</v>
      </c>
      <c r="E77" s="96">
        <v>3</v>
      </c>
      <c r="F77" s="43">
        <v>3</v>
      </c>
      <c r="G77" s="44">
        <v>1</v>
      </c>
      <c r="H77" s="44">
        <v>3</v>
      </c>
      <c r="I77" s="45"/>
      <c r="J77" s="101" t="s">
        <v>75</v>
      </c>
      <c r="K77" s="97" t="s">
        <v>155</v>
      </c>
      <c r="L77" s="139">
        <f t="shared" si="10"/>
        <v>1</v>
      </c>
      <c r="M77" s="97" t="s">
        <v>53</v>
      </c>
      <c r="O77" s="84"/>
      <c r="P77" s="98"/>
      <c r="Q77" s="98">
        <f t="shared" si="11"/>
        <v>0</v>
      </c>
      <c r="R77" s="97"/>
      <c r="V77" s="36"/>
    </row>
    <row r="78" spans="1:22" s="24" customFormat="1" x14ac:dyDescent="0.3">
      <c r="A78" s="16"/>
      <c r="B78" s="16"/>
      <c r="C78" s="95">
        <v>2</v>
      </c>
      <c r="E78" s="96">
        <v>3</v>
      </c>
      <c r="F78" s="43">
        <v>3</v>
      </c>
      <c r="G78" s="44">
        <v>1</v>
      </c>
      <c r="H78" s="44">
        <v>4</v>
      </c>
      <c r="I78" s="45"/>
      <c r="J78" s="101" t="s">
        <v>90</v>
      </c>
      <c r="K78" s="97"/>
      <c r="L78" s="139">
        <f t="shared" si="10"/>
        <v>1</v>
      </c>
      <c r="M78" s="97" t="s">
        <v>53</v>
      </c>
      <c r="O78" s="84"/>
      <c r="P78" s="98"/>
      <c r="Q78" s="98">
        <f>O78*P78</f>
        <v>0</v>
      </c>
      <c r="R78" s="97"/>
      <c r="V78" s="36"/>
    </row>
    <row r="79" spans="1:22" s="24" customFormat="1" ht="24" x14ac:dyDescent="0.3">
      <c r="A79" s="16"/>
      <c r="B79" s="16"/>
      <c r="C79" s="95">
        <v>2</v>
      </c>
      <c r="E79" s="96">
        <v>3</v>
      </c>
      <c r="F79" s="43">
        <v>3</v>
      </c>
      <c r="G79" s="44">
        <v>1</v>
      </c>
      <c r="H79" s="44">
        <v>5</v>
      </c>
      <c r="I79" s="45"/>
      <c r="J79" s="101" t="s">
        <v>91</v>
      </c>
      <c r="K79" s="97" t="s">
        <v>114</v>
      </c>
      <c r="L79" s="139">
        <f t="shared" si="10"/>
        <v>1</v>
      </c>
      <c r="M79" s="97" t="s">
        <v>53</v>
      </c>
      <c r="O79" s="84"/>
      <c r="P79" s="98"/>
      <c r="Q79" s="98">
        <f t="shared" ref="Q79" si="12">O79*P79</f>
        <v>0</v>
      </c>
      <c r="R79" s="97"/>
      <c r="V79" s="36"/>
    </row>
    <row r="80" spans="1:22" s="24" customFormat="1" x14ac:dyDescent="0.3">
      <c r="A80" s="16"/>
      <c r="B80" s="16"/>
      <c r="C80" s="65">
        <v>2</v>
      </c>
      <c r="E80" s="66">
        <v>3</v>
      </c>
      <c r="F80" s="54">
        <v>3</v>
      </c>
      <c r="G80" s="55">
        <v>2</v>
      </c>
      <c r="H80" s="55"/>
      <c r="I80" s="56"/>
      <c r="J80" s="31" t="s">
        <v>60</v>
      </c>
      <c r="K80" s="31" t="s">
        <v>123</v>
      </c>
      <c r="L80" s="138">
        <f t="shared" si="10"/>
        <v>1</v>
      </c>
      <c r="M80" s="31" t="s">
        <v>25</v>
      </c>
      <c r="O80" s="57"/>
      <c r="P80" s="67"/>
      <c r="Q80" s="67">
        <f>O80*P80</f>
        <v>0</v>
      </c>
      <c r="R80" s="31"/>
      <c r="V80" s="36"/>
    </row>
    <row r="81" spans="1:22" s="24" customFormat="1" x14ac:dyDescent="0.3">
      <c r="A81" s="16"/>
      <c r="B81" s="16"/>
      <c r="C81" s="65">
        <v>2</v>
      </c>
      <c r="E81" s="66">
        <v>3</v>
      </c>
      <c r="F81" s="54">
        <v>3</v>
      </c>
      <c r="G81" s="55">
        <v>3</v>
      </c>
      <c r="H81" s="55"/>
      <c r="I81" s="56"/>
      <c r="J81" s="31" t="s">
        <v>89</v>
      </c>
      <c r="K81" s="107" t="s">
        <v>125</v>
      </c>
      <c r="L81" s="132">
        <f t="shared" si="10"/>
        <v>1</v>
      </c>
      <c r="M81" s="31"/>
      <c r="O81" s="57"/>
      <c r="P81" s="67"/>
      <c r="Q81" s="67">
        <f>O81*P81</f>
        <v>0</v>
      </c>
      <c r="R81" s="107"/>
      <c r="V81" s="36"/>
    </row>
    <row r="82" spans="1:22" s="24" customFormat="1" ht="24" x14ac:dyDescent="0.3">
      <c r="A82" s="16"/>
      <c r="B82" s="16"/>
      <c r="C82" s="95">
        <v>2</v>
      </c>
      <c r="E82" s="96">
        <v>3</v>
      </c>
      <c r="F82" s="43">
        <v>3</v>
      </c>
      <c r="G82" s="44">
        <v>3</v>
      </c>
      <c r="H82" s="44">
        <v>1</v>
      </c>
      <c r="I82" s="45"/>
      <c r="J82" s="101" t="s">
        <v>92</v>
      </c>
      <c r="K82" s="101" t="s">
        <v>115</v>
      </c>
      <c r="L82" s="139">
        <f t="shared" si="10"/>
        <v>1</v>
      </c>
      <c r="M82" s="97" t="s">
        <v>9</v>
      </c>
      <c r="O82" s="84"/>
      <c r="P82" s="98"/>
      <c r="Q82" s="98">
        <f>O82*P82</f>
        <v>0</v>
      </c>
      <c r="R82" s="101"/>
      <c r="V82" s="36"/>
    </row>
    <row r="83" spans="1:22" s="24" customFormat="1" x14ac:dyDescent="0.3">
      <c r="A83" s="16"/>
      <c r="B83" s="16"/>
      <c r="C83" s="119">
        <v>2</v>
      </c>
      <c r="D83" s="117"/>
      <c r="E83" s="120">
        <v>3</v>
      </c>
      <c r="F83" s="113">
        <v>3</v>
      </c>
      <c r="G83" s="114">
        <v>3</v>
      </c>
      <c r="H83" s="114">
        <v>2</v>
      </c>
      <c r="I83" s="115"/>
      <c r="J83" s="116" t="s">
        <v>61</v>
      </c>
      <c r="K83" s="108"/>
      <c r="L83" s="140">
        <f t="shared" si="10"/>
        <v>1</v>
      </c>
      <c r="M83" s="108" t="s">
        <v>9</v>
      </c>
      <c r="N83" s="117"/>
      <c r="O83" s="84"/>
      <c r="P83" s="98"/>
      <c r="Q83" s="122">
        <f>O83*P83</f>
        <v>0</v>
      </c>
      <c r="R83" s="108"/>
      <c r="S83" s="117"/>
      <c r="V83" s="36"/>
    </row>
    <row r="84" spans="1:22" s="24" customFormat="1" ht="24" x14ac:dyDescent="0.3">
      <c r="A84" s="16"/>
      <c r="B84" s="16"/>
      <c r="C84" s="65">
        <v>2</v>
      </c>
      <c r="E84" s="66">
        <v>3</v>
      </c>
      <c r="F84" s="54">
        <v>3</v>
      </c>
      <c r="G84" s="55">
        <v>4</v>
      </c>
      <c r="H84" s="55"/>
      <c r="I84" s="56"/>
      <c r="J84" s="31" t="s">
        <v>82</v>
      </c>
      <c r="K84" s="31" t="s">
        <v>97</v>
      </c>
      <c r="L84" s="138">
        <f t="shared" si="10"/>
        <v>1</v>
      </c>
      <c r="M84" s="31" t="s">
        <v>0</v>
      </c>
      <c r="O84" s="57"/>
      <c r="P84" s="162"/>
      <c r="Q84" s="67">
        <f>O84*P84</f>
        <v>0</v>
      </c>
      <c r="R84" s="31"/>
      <c r="V84" s="36"/>
    </row>
    <row r="85" spans="1:22" s="24" customFormat="1" x14ac:dyDescent="0.3">
      <c r="A85" s="16"/>
      <c r="B85" s="16"/>
      <c r="C85" s="65">
        <v>2</v>
      </c>
      <c r="E85" s="66">
        <v>3</v>
      </c>
      <c r="F85" s="54">
        <v>3</v>
      </c>
      <c r="G85" s="55">
        <v>5</v>
      </c>
      <c r="H85" s="55"/>
      <c r="I85" s="56"/>
      <c r="J85" s="31" t="s">
        <v>84</v>
      </c>
      <c r="K85" s="31" t="s">
        <v>123</v>
      </c>
      <c r="L85" s="138">
        <f t="shared" si="10"/>
        <v>1</v>
      </c>
      <c r="M85" s="31" t="s">
        <v>25</v>
      </c>
      <c r="O85" s="57"/>
      <c r="P85" s="67"/>
      <c r="Q85" s="67">
        <f t="shared" ref="Q85:Q86" si="13">O85*P85</f>
        <v>0</v>
      </c>
      <c r="R85" s="31"/>
      <c r="V85" s="36"/>
    </row>
    <row r="86" spans="1:22" s="24" customFormat="1" x14ac:dyDescent="0.3">
      <c r="A86" s="16"/>
      <c r="B86" s="16"/>
      <c r="C86" s="65">
        <v>2</v>
      </c>
      <c r="E86" s="66">
        <v>3</v>
      </c>
      <c r="F86" s="54">
        <v>3</v>
      </c>
      <c r="G86" s="55">
        <v>6</v>
      </c>
      <c r="H86" s="55"/>
      <c r="I86" s="56"/>
      <c r="J86" s="31" t="s">
        <v>169</v>
      </c>
      <c r="K86" s="31" t="s">
        <v>170</v>
      </c>
      <c r="L86" s="138">
        <f t="shared" si="10"/>
        <v>1</v>
      </c>
      <c r="M86" s="31" t="s">
        <v>9</v>
      </c>
      <c r="O86" s="57"/>
      <c r="P86" s="67"/>
      <c r="Q86" s="67">
        <f t="shared" si="13"/>
        <v>0</v>
      </c>
      <c r="R86" s="31"/>
      <c r="V86" s="36"/>
    </row>
    <row r="87" spans="1:22" s="24" customFormat="1" x14ac:dyDescent="0.3">
      <c r="A87" s="16"/>
      <c r="B87" s="16"/>
      <c r="C87" s="46"/>
      <c r="E87" s="47"/>
      <c r="F87" s="47"/>
      <c r="G87" s="47"/>
      <c r="H87" s="48"/>
      <c r="I87" s="48"/>
      <c r="L87" s="129"/>
      <c r="O87" s="49"/>
      <c r="V87" s="36"/>
    </row>
    <row r="88" spans="1:22" s="24" customFormat="1" x14ac:dyDescent="0.3">
      <c r="A88" s="16"/>
      <c r="B88" s="16"/>
      <c r="C88" s="46"/>
      <c r="E88" s="47"/>
      <c r="F88" s="47"/>
      <c r="G88" s="47"/>
      <c r="H88" s="48"/>
      <c r="I88" s="48"/>
      <c r="L88" s="129"/>
      <c r="O88" s="49"/>
      <c r="P88" s="62" t="s">
        <v>8</v>
      </c>
      <c r="Q88" s="62">
        <f>SUBTOTAL(9,Q73:Q87)</f>
        <v>0</v>
      </c>
      <c r="V88" s="36"/>
    </row>
    <row r="89" spans="1:22" s="24" customFormat="1" x14ac:dyDescent="0.3">
      <c r="A89" s="16"/>
      <c r="B89" s="16"/>
      <c r="C89" s="46"/>
      <c r="E89" s="47"/>
      <c r="F89" s="47"/>
      <c r="G89" s="47"/>
      <c r="H89" s="48"/>
      <c r="I89" s="48"/>
      <c r="L89" s="129"/>
      <c r="O89" s="49"/>
      <c r="P89" s="63"/>
      <c r="Q89" s="63"/>
      <c r="V89" s="36"/>
    </row>
    <row r="90" spans="1:22" s="24" customFormat="1" x14ac:dyDescent="0.3">
      <c r="A90" s="16"/>
      <c r="B90" s="16"/>
      <c r="C90" s="50">
        <v>2</v>
      </c>
      <c r="E90" s="51">
        <v>3</v>
      </c>
      <c r="F90" s="51">
        <v>4</v>
      </c>
      <c r="G90" s="52"/>
      <c r="H90" s="52"/>
      <c r="I90" s="52"/>
      <c r="J90" s="20" t="s">
        <v>159</v>
      </c>
      <c r="K90" s="52"/>
      <c r="L90" s="131">
        <f t="shared" ref="L90:L97" si="14">VLOOKUP($C90,$K$147:$L$159,2)</f>
        <v>1</v>
      </c>
      <c r="M90" s="28"/>
      <c r="O90" s="29"/>
      <c r="P90" s="27"/>
      <c r="Q90" s="30"/>
      <c r="R90" s="52"/>
      <c r="V90" s="36"/>
    </row>
    <row r="91" spans="1:22" s="24" customFormat="1" x14ac:dyDescent="0.3">
      <c r="A91" s="16"/>
      <c r="B91" s="16"/>
      <c r="C91" s="65">
        <v>2</v>
      </c>
      <c r="E91" s="66">
        <v>3</v>
      </c>
      <c r="F91" s="54">
        <v>4</v>
      </c>
      <c r="G91" s="55">
        <v>1</v>
      </c>
      <c r="H91" s="55"/>
      <c r="I91" s="56"/>
      <c r="J91" s="31" t="s">
        <v>158</v>
      </c>
      <c r="K91" s="31"/>
      <c r="L91" s="138">
        <f t="shared" si="14"/>
        <v>1</v>
      </c>
      <c r="M91" s="31" t="s">
        <v>1</v>
      </c>
      <c r="O91" s="86"/>
      <c r="P91" s="67"/>
      <c r="Q91" s="85">
        <f t="shared" ref="Q91:Q97" si="15">O91*P91</f>
        <v>0</v>
      </c>
      <c r="R91" s="31"/>
      <c r="V91" s="36"/>
    </row>
    <row r="92" spans="1:22" s="24" customFormat="1" x14ac:dyDescent="0.3">
      <c r="A92" s="16"/>
      <c r="B92" s="16"/>
      <c r="C92" s="65">
        <v>2</v>
      </c>
      <c r="E92" s="66">
        <v>3</v>
      </c>
      <c r="F92" s="54">
        <f>F90</f>
        <v>4</v>
      </c>
      <c r="G92" s="55">
        <v>1</v>
      </c>
      <c r="H92" s="55"/>
      <c r="I92" s="56"/>
      <c r="J92" s="31" t="s">
        <v>49</v>
      </c>
      <c r="K92" s="31"/>
      <c r="L92" s="138">
        <f t="shared" si="14"/>
        <v>1</v>
      </c>
      <c r="M92" s="31"/>
      <c r="O92" s="86"/>
      <c r="P92" s="67"/>
      <c r="Q92" s="85">
        <f t="shared" si="15"/>
        <v>0</v>
      </c>
      <c r="R92" s="31"/>
      <c r="V92" s="36"/>
    </row>
    <row r="93" spans="1:22" s="24" customFormat="1" x14ac:dyDescent="0.3">
      <c r="A93" s="16"/>
      <c r="B93" s="16"/>
      <c r="C93" s="95">
        <v>2</v>
      </c>
      <c r="E93" s="96">
        <v>3</v>
      </c>
      <c r="F93" s="43">
        <f t="shared" ref="F93:F97" si="16">F92</f>
        <v>4</v>
      </c>
      <c r="G93" s="44">
        <v>1</v>
      </c>
      <c r="H93" s="44">
        <v>1</v>
      </c>
      <c r="I93" s="45"/>
      <c r="J93" s="101" t="s">
        <v>51</v>
      </c>
      <c r="K93" s="125" t="s">
        <v>160</v>
      </c>
      <c r="L93" s="140">
        <f t="shared" si="14"/>
        <v>1</v>
      </c>
      <c r="M93" s="108" t="s">
        <v>1</v>
      </c>
      <c r="N93" s="117"/>
      <c r="O93" s="118"/>
      <c r="P93" s="122"/>
      <c r="Q93" s="122">
        <f t="shared" si="15"/>
        <v>0</v>
      </c>
      <c r="R93" s="125"/>
      <c r="V93" s="36"/>
    </row>
    <row r="94" spans="1:22" s="24" customFormat="1" x14ac:dyDescent="0.3">
      <c r="A94" s="16"/>
      <c r="B94" s="16"/>
      <c r="C94" s="95">
        <v>2</v>
      </c>
      <c r="E94" s="96">
        <v>3</v>
      </c>
      <c r="F94" s="43">
        <f t="shared" si="16"/>
        <v>4</v>
      </c>
      <c r="G94" s="114">
        <v>1</v>
      </c>
      <c r="H94" s="44">
        <v>2</v>
      </c>
      <c r="I94" s="115"/>
      <c r="J94" s="116" t="s">
        <v>93</v>
      </c>
      <c r="K94" s="108" t="s">
        <v>141</v>
      </c>
      <c r="L94" s="140">
        <f t="shared" si="14"/>
        <v>1</v>
      </c>
      <c r="M94" s="108" t="s">
        <v>0</v>
      </c>
      <c r="N94" s="117"/>
      <c r="O94" s="110"/>
      <c r="P94" s="98"/>
      <c r="Q94" s="98">
        <f t="shared" si="15"/>
        <v>0</v>
      </c>
      <c r="R94" s="108"/>
      <c r="V94" s="36"/>
    </row>
    <row r="95" spans="1:22" s="24" customFormat="1" x14ac:dyDescent="0.3">
      <c r="A95" s="16"/>
      <c r="B95" s="16"/>
      <c r="C95" s="95">
        <v>2</v>
      </c>
      <c r="E95" s="96">
        <v>3</v>
      </c>
      <c r="F95" s="43">
        <f t="shared" si="16"/>
        <v>4</v>
      </c>
      <c r="G95" s="114">
        <v>1</v>
      </c>
      <c r="H95" s="44">
        <v>3</v>
      </c>
      <c r="I95" s="115"/>
      <c r="J95" s="116" t="s">
        <v>156</v>
      </c>
      <c r="K95" s="108" t="s">
        <v>157</v>
      </c>
      <c r="L95" s="140">
        <f t="shared" si="14"/>
        <v>1</v>
      </c>
      <c r="M95" s="108" t="s">
        <v>9</v>
      </c>
      <c r="N95" s="117"/>
      <c r="O95" s="110"/>
      <c r="P95" s="98"/>
      <c r="Q95" s="98">
        <f t="shared" si="15"/>
        <v>0</v>
      </c>
      <c r="R95" s="108"/>
      <c r="V95" s="36"/>
    </row>
    <row r="96" spans="1:22" s="24" customFormat="1" ht="24" x14ac:dyDescent="0.3">
      <c r="A96" s="16"/>
      <c r="B96" s="16"/>
      <c r="C96" s="95">
        <v>2</v>
      </c>
      <c r="E96" s="96">
        <v>3</v>
      </c>
      <c r="F96" s="43">
        <f t="shared" si="16"/>
        <v>4</v>
      </c>
      <c r="G96" s="114">
        <v>1</v>
      </c>
      <c r="H96" s="44">
        <v>4</v>
      </c>
      <c r="I96" s="115"/>
      <c r="J96" s="116" t="s">
        <v>142</v>
      </c>
      <c r="K96" s="108"/>
      <c r="L96" s="140">
        <f t="shared" si="14"/>
        <v>1</v>
      </c>
      <c r="M96" s="108" t="s">
        <v>53</v>
      </c>
      <c r="N96" s="117"/>
      <c r="O96" s="110"/>
      <c r="P96" s="98"/>
      <c r="Q96" s="98">
        <f t="shared" si="15"/>
        <v>0</v>
      </c>
      <c r="R96" s="108"/>
      <c r="V96" s="36"/>
    </row>
    <row r="97" spans="1:22" s="24" customFormat="1" x14ac:dyDescent="0.3">
      <c r="A97" s="16"/>
      <c r="B97" s="16"/>
      <c r="C97" s="65">
        <v>2</v>
      </c>
      <c r="E97" s="66">
        <v>3</v>
      </c>
      <c r="F97" s="54">
        <f t="shared" si="16"/>
        <v>4</v>
      </c>
      <c r="G97" s="55">
        <v>2</v>
      </c>
      <c r="H97" s="55"/>
      <c r="I97" s="56"/>
      <c r="J97" s="31" t="s">
        <v>124</v>
      </c>
      <c r="K97" s="104" t="s">
        <v>160</v>
      </c>
      <c r="L97" s="138">
        <f t="shared" si="14"/>
        <v>1</v>
      </c>
      <c r="M97" s="31" t="s">
        <v>1</v>
      </c>
      <c r="O97" s="86"/>
      <c r="P97" s="67"/>
      <c r="Q97" s="85">
        <f t="shared" si="15"/>
        <v>0</v>
      </c>
      <c r="R97" s="104"/>
      <c r="V97" s="36"/>
    </row>
    <row r="98" spans="1:22" s="24" customFormat="1" x14ac:dyDescent="0.3">
      <c r="A98" s="16"/>
      <c r="B98" s="16"/>
      <c r="C98" s="46"/>
      <c r="E98" s="47"/>
      <c r="F98" s="47"/>
      <c r="G98" s="47"/>
      <c r="H98" s="48"/>
      <c r="I98" s="48"/>
      <c r="L98" s="129"/>
      <c r="O98" s="49"/>
      <c r="V98" s="36"/>
    </row>
    <row r="99" spans="1:22" s="24" customFormat="1" x14ac:dyDescent="0.3">
      <c r="A99" s="16"/>
      <c r="B99" s="16"/>
      <c r="C99" s="46"/>
      <c r="E99" s="47"/>
      <c r="F99" s="47"/>
      <c r="G99" s="47"/>
      <c r="H99" s="48"/>
      <c r="I99" s="48"/>
      <c r="L99" s="129"/>
      <c r="O99" s="49"/>
      <c r="P99" s="62" t="s">
        <v>8</v>
      </c>
      <c r="Q99" s="62">
        <f>SUBTOTAL(9,Q90:Q98)</f>
        <v>0</v>
      </c>
      <c r="V99" s="36"/>
    </row>
    <row r="100" spans="1:22" s="24" customFormat="1" x14ac:dyDescent="0.3">
      <c r="A100" s="16"/>
      <c r="B100" s="16"/>
      <c r="C100" s="46"/>
      <c r="E100" s="47"/>
      <c r="F100" s="47"/>
      <c r="G100" s="47"/>
      <c r="H100" s="48"/>
      <c r="I100" s="48"/>
      <c r="L100" s="129"/>
      <c r="O100" s="49"/>
      <c r="V100" s="36"/>
    </row>
    <row r="101" spans="1:22" s="24" customFormat="1" x14ac:dyDescent="0.3">
      <c r="A101" s="16"/>
      <c r="B101" s="16"/>
      <c r="C101" s="181" t="s">
        <v>134</v>
      </c>
      <c r="E101" s="51">
        <v>3</v>
      </c>
      <c r="F101" s="51">
        <v>5</v>
      </c>
      <c r="G101" s="52"/>
      <c r="H101" s="52"/>
      <c r="I101" s="52"/>
      <c r="J101" s="102" t="s">
        <v>133</v>
      </c>
      <c r="K101" s="27"/>
      <c r="L101" s="131">
        <f t="shared" ref="L101:L132" si="17">VLOOKUP($C101,$K$147:$L$159,2)</f>
        <v>2</v>
      </c>
      <c r="M101" s="28"/>
      <c r="O101" s="29"/>
      <c r="P101" s="27"/>
      <c r="Q101" s="30"/>
      <c r="R101" s="27"/>
      <c r="V101" s="36"/>
    </row>
    <row r="102" spans="1:22" s="24" customFormat="1" x14ac:dyDescent="0.3">
      <c r="A102" s="16"/>
      <c r="B102" s="16"/>
      <c r="C102" s="182" t="s">
        <v>134</v>
      </c>
      <c r="E102" s="66">
        <v>3</v>
      </c>
      <c r="F102" s="54">
        <v>5</v>
      </c>
      <c r="G102" s="55">
        <v>1</v>
      </c>
      <c r="H102" s="55"/>
      <c r="I102" s="56"/>
      <c r="J102" s="31" t="s">
        <v>83</v>
      </c>
      <c r="K102" s="31" t="s">
        <v>108</v>
      </c>
      <c r="L102" s="138">
        <f t="shared" si="17"/>
        <v>2</v>
      </c>
      <c r="M102" s="31"/>
      <c r="O102" s="57"/>
      <c r="P102" s="67"/>
      <c r="Q102" s="85">
        <f t="shared" ref="Q102:Q108" si="18">O102*P102</f>
        <v>0</v>
      </c>
      <c r="R102" s="31"/>
      <c r="V102" s="36"/>
    </row>
    <row r="103" spans="1:22" s="24" customFormat="1" x14ac:dyDescent="0.3">
      <c r="A103" s="16"/>
      <c r="B103" s="16"/>
      <c r="C103" s="183" t="s">
        <v>134</v>
      </c>
      <c r="E103" s="96">
        <v>3</v>
      </c>
      <c r="F103" s="43">
        <v>5</v>
      </c>
      <c r="G103" s="44">
        <v>1</v>
      </c>
      <c r="H103" s="44">
        <v>1</v>
      </c>
      <c r="I103" s="45"/>
      <c r="J103" s="101" t="s">
        <v>109</v>
      </c>
      <c r="K103" s="106" t="s">
        <v>116</v>
      </c>
      <c r="L103" s="139">
        <f t="shared" si="17"/>
        <v>2</v>
      </c>
      <c r="M103" s="97" t="s">
        <v>25</v>
      </c>
      <c r="O103" s="84"/>
      <c r="P103" s="98"/>
      <c r="Q103" s="98">
        <f t="shared" si="18"/>
        <v>0</v>
      </c>
      <c r="R103" s="106"/>
      <c r="V103" s="36"/>
    </row>
    <row r="104" spans="1:22" s="24" customFormat="1" x14ac:dyDescent="0.3">
      <c r="A104" s="16"/>
      <c r="B104" s="16"/>
      <c r="C104" s="183" t="s">
        <v>134</v>
      </c>
      <c r="E104" s="96">
        <v>3</v>
      </c>
      <c r="F104" s="43">
        <v>5</v>
      </c>
      <c r="G104" s="44">
        <v>1</v>
      </c>
      <c r="H104" s="44">
        <v>2</v>
      </c>
      <c r="I104" s="45"/>
      <c r="J104" s="101" t="s">
        <v>135</v>
      </c>
      <c r="K104" s="106"/>
      <c r="L104" s="139">
        <f t="shared" si="17"/>
        <v>2</v>
      </c>
      <c r="M104" s="97" t="s">
        <v>0</v>
      </c>
      <c r="O104" s="84"/>
      <c r="P104" s="98"/>
      <c r="Q104" s="98">
        <f t="shared" si="18"/>
        <v>0</v>
      </c>
      <c r="R104" s="106"/>
      <c r="V104" s="36"/>
    </row>
    <row r="105" spans="1:22" s="24" customFormat="1" x14ac:dyDescent="0.3">
      <c r="A105" s="16"/>
      <c r="B105" s="16"/>
      <c r="C105" s="183" t="s">
        <v>134</v>
      </c>
      <c r="E105" s="96">
        <v>3</v>
      </c>
      <c r="F105" s="43">
        <v>5</v>
      </c>
      <c r="G105" s="44">
        <v>1</v>
      </c>
      <c r="H105" s="44">
        <v>3</v>
      </c>
      <c r="I105" s="45"/>
      <c r="J105" s="101" t="s">
        <v>59</v>
      </c>
      <c r="K105" s="106"/>
      <c r="L105" s="139">
        <f t="shared" si="17"/>
        <v>2</v>
      </c>
      <c r="M105" s="97" t="s">
        <v>0</v>
      </c>
      <c r="O105" s="84"/>
      <c r="P105" s="98"/>
      <c r="Q105" s="98">
        <f t="shared" si="18"/>
        <v>0</v>
      </c>
      <c r="R105" s="106"/>
      <c r="V105" s="36"/>
    </row>
    <row r="106" spans="1:22" s="24" customFormat="1" ht="24" x14ac:dyDescent="0.3">
      <c r="A106" s="16"/>
      <c r="B106" s="16"/>
      <c r="C106" s="183" t="s">
        <v>134</v>
      </c>
      <c r="E106" s="96">
        <v>3</v>
      </c>
      <c r="F106" s="43">
        <v>5</v>
      </c>
      <c r="G106" s="44">
        <v>1</v>
      </c>
      <c r="H106" s="44">
        <v>4</v>
      </c>
      <c r="I106" s="45"/>
      <c r="J106" s="101" t="s">
        <v>127</v>
      </c>
      <c r="K106" s="106"/>
      <c r="L106" s="139">
        <f t="shared" si="17"/>
        <v>2</v>
      </c>
      <c r="M106" s="97" t="s">
        <v>0</v>
      </c>
      <c r="O106" s="84"/>
      <c r="P106" s="98"/>
      <c r="Q106" s="98">
        <f t="shared" si="18"/>
        <v>0</v>
      </c>
      <c r="R106" s="106"/>
      <c r="V106" s="36"/>
    </row>
    <row r="107" spans="1:22" s="24" customFormat="1" ht="24" x14ac:dyDescent="0.3">
      <c r="A107" s="16"/>
      <c r="B107" s="16"/>
      <c r="C107" s="183" t="s">
        <v>134</v>
      </c>
      <c r="E107" s="96">
        <v>3</v>
      </c>
      <c r="F107" s="43">
        <v>5</v>
      </c>
      <c r="G107" s="44">
        <v>1</v>
      </c>
      <c r="H107" s="44">
        <v>5</v>
      </c>
      <c r="I107" s="45"/>
      <c r="J107" s="101" t="s">
        <v>128</v>
      </c>
      <c r="K107" s="106" t="s">
        <v>110</v>
      </c>
      <c r="L107" s="139">
        <f t="shared" si="17"/>
        <v>2</v>
      </c>
      <c r="M107" s="97" t="s">
        <v>1</v>
      </c>
      <c r="O107" s="84"/>
      <c r="P107" s="98"/>
      <c r="Q107" s="98">
        <f t="shared" si="18"/>
        <v>0</v>
      </c>
      <c r="R107" s="106"/>
      <c r="V107" s="36"/>
    </row>
    <row r="108" spans="1:22" s="24" customFormat="1" x14ac:dyDescent="0.3">
      <c r="A108" s="16"/>
      <c r="B108" s="16"/>
      <c r="C108" s="182" t="s">
        <v>134</v>
      </c>
      <c r="E108" s="66">
        <v>3</v>
      </c>
      <c r="F108" s="54">
        <v>5</v>
      </c>
      <c r="G108" s="55">
        <v>2</v>
      </c>
      <c r="H108" s="55"/>
      <c r="I108" s="56"/>
      <c r="J108" s="31" t="s">
        <v>102</v>
      </c>
      <c r="K108" s="31" t="s">
        <v>88</v>
      </c>
      <c r="L108" s="138">
        <f t="shared" si="17"/>
        <v>2</v>
      </c>
      <c r="M108" s="31"/>
      <c r="O108" s="57"/>
      <c r="P108" s="67"/>
      <c r="Q108" s="85">
        <f t="shared" si="18"/>
        <v>0</v>
      </c>
      <c r="R108" s="31"/>
      <c r="V108" s="36"/>
    </row>
    <row r="109" spans="1:22" s="24" customFormat="1" x14ac:dyDescent="0.3">
      <c r="A109" s="16"/>
      <c r="B109" s="16"/>
      <c r="C109" s="183" t="s">
        <v>134</v>
      </c>
      <c r="E109" s="96">
        <v>3</v>
      </c>
      <c r="F109" s="43">
        <v>3</v>
      </c>
      <c r="G109" s="44">
        <v>2</v>
      </c>
      <c r="H109" s="44">
        <v>1</v>
      </c>
      <c r="I109" s="45"/>
      <c r="J109" s="101" t="s">
        <v>126</v>
      </c>
      <c r="K109" s="97"/>
      <c r="L109" s="139">
        <f t="shared" si="17"/>
        <v>2</v>
      </c>
      <c r="M109" s="97" t="s">
        <v>53</v>
      </c>
      <c r="O109" s="84"/>
      <c r="P109" s="98"/>
      <c r="Q109" s="98">
        <f t="shared" ref="Q109:Q112" si="19">O109*P109</f>
        <v>0</v>
      </c>
      <c r="R109" s="97"/>
      <c r="V109" s="36"/>
    </row>
    <row r="110" spans="1:22" s="24" customFormat="1" x14ac:dyDescent="0.3">
      <c r="A110" s="16"/>
      <c r="B110" s="16"/>
      <c r="C110" s="183" t="s">
        <v>134</v>
      </c>
      <c r="E110" s="96">
        <v>3</v>
      </c>
      <c r="F110" s="43">
        <v>3</v>
      </c>
      <c r="G110" s="44">
        <v>2</v>
      </c>
      <c r="H110" s="44">
        <v>1</v>
      </c>
      <c r="I110" s="45">
        <v>1</v>
      </c>
      <c r="J110" s="141" t="s">
        <v>101</v>
      </c>
      <c r="K110" s="106"/>
      <c r="L110" s="139">
        <f t="shared" si="17"/>
        <v>2</v>
      </c>
      <c r="M110" s="97" t="s">
        <v>53</v>
      </c>
      <c r="O110" s="84"/>
      <c r="P110" s="98"/>
      <c r="Q110" s="98">
        <f t="shared" si="19"/>
        <v>0</v>
      </c>
      <c r="R110" s="106"/>
      <c r="V110" s="36"/>
    </row>
    <row r="111" spans="1:22" s="24" customFormat="1" ht="36" x14ac:dyDescent="0.3">
      <c r="A111" s="16"/>
      <c r="B111" s="16"/>
      <c r="C111" s="183" t="s">
        <v>134</v>
      </c>
      <c r="E111" s="96">
        <v>3</v>
      </c>
      <c r="F111" s="43">
        <v>3</v>
      </c>
      <c r="G111" s="44">
        <v>2</v>
      </c>
      <c r="H111" s="44">
        <v>1</v>
      </c>
      <c r="I111" s="45">
        <v>2</v>
      </c>
      <c r="J111" s="141" t="s">
        <v>106</v>
      </c>
      <c r="K111" s="97" t="s">
        <v>107</v>
      </c>
      <c r="L111" s="139">
        <f t="shared" si="17"/>
        <v>2</v>
      </c>
      <c r="M111" s="97" t="s">
        <v>53</v>
      </c>
      <c r="O111" s="84"/>
      <c r="P111" s="98"/>
      <c r="Q111" s="98">
        <f t="shared" si="19"/>
        <v>0</v>
      </c>
      <c r="R111" s="97"/>
      <c r="V111" s="36"/>
    </row>
    <row r="112" spans="1:22" s="24" customFormat="1" x14ac:dyDescent="0.3">
      <c r="A112" s="16"/>
      <c r="B112" s="16"/>
      <c r="C112" s="183" t="s">
        <v>134</v>
      </c>
      <c r="E112" s="96">
        <v>3</v>
      </c>
      <c r="F112" s="43">
        <v>3</v>
      </c>
      <c r="G112" s="44">
        <v>2</v>
      </c>
      <c r="H112" s="44">
        <v>1</v>
      </c>
      <c r="I112" s="45">
        <v>3</v>
      </c>
      <c r="J112" s="141" t="s">
        <v>103</v>
      </c>
      <c r="K112" s="97"/>
      <c r="L112" s="139">
        <f t="shared" si="17"/>
        <v>2</v>
      </c>
      <c r="M112" s="97" t="s">
        <v>1</v>
      </c>
      <c r="O112" s="84"/>
      <c r="P112" s="98"/>
      <c r="Q112" s="98">
        <f t="shared" si="19"/>
        <v>0</v>
      </c>
      <c r="R112" s="97"/>
      <c r="V112" s="36"/>
    </row>
    <row r="113" spans="1:22" s="24" customFormat="1" x14ac:dyDescent="0.3">
      <c r="A113" s="16"/>
      <c r="B113" s="16"/>
      <c r="C113" s="183" t="s">
        <v>134</v>
      </c>
      <c r="E113" s="96">
        <v>3</v>
      </c>
      <c r="F113" s="43">
        <v>5</v>
      </c>
      <c r="G113" s="44">
        <v>2</v>
      </c>
      <c r="H113" s="44">
        <v>2</v>
      </c>
      <c r="I113" s="45"/>
      <c r="J113" s="101" t="s">
        <v>49</v>
      </c>
      <c r="K113" s="97"/>
      <c r="L113" s="139">
        <f t="shared" si="17"/>
        <v>2</v>
      </c>
      <c r="M113" s="97"/>
      <c r="O113" s="84"/>
      <c r="P113" s="98"/>
      <c r="Q113" s="98"/>
      <c r="R113" s="97"/>
      <c r="V113" s="36"/>
    </row>
    <row r="114" spans="1:22" s="24" customFormat="1" x14ac:dyDescent="0.3">
      <c r="A114" s="16"/>
      <c r="B114" s="16"/>
      <c r="C114" s="183" t="s">
        <v>134</v>
      </c>
      <c r="E114" s="96">
        <v>3</v>
      </c>
      <c r="F114" s="43">
        <v>5</v>
      </c>
      <c r="G114" s="44">
        <v>2</v>
      </c>
      <c r="H114" s="44">
        <v>2</v>
      </c>
      <c r="I114" s="45">
        <v>1</v>
      </c>
      <c r="J114" s="141" t="s">
        <v>101</v>
      </c>
      <c r="K114" s="106"/>
      <c r="L114" s="139">
        <f t="shared" si="17"/>
        <v>2</v>
      </c>
      <c r="M114" s="97" t="s">
        <v>53</v>
      </c>
      <c r="O114" s="84"/>
      <c r="P114" s="98"/>
      <c r="Q114" s="98">
        <f t="shared" ref="Q114:Q117" si="20">O114*P114</f>
        <v>0</v>
      </c>
      <c r="R114" s="106"/>
      <c r="V114" s="36"/>
    </row>
    <row r="115" spans="1:22" s="24" customFormat="1" ht="36" x14ac:dyDescent="0.3">
      <c r="A115" s="16"/>
      <c r="B115" s="16"/>
      <c r="C115" s="183" t="s">
        <v>134</v>
      </c>
      <c r="E115" s="96">
        <v>3</v>
      </c>
      <c r="F115" s="43">
        <v>5</v>
      </c>
      <c r="G115" s="44">
        <v>2</v>
      </c>
      <c r="H115" s="44">
        <v>2</v>
      </c>
      <c r="I115" s="45">
        <v>2</v>
      </c>
      <c r="J115" s="141" t="s">
        <v>106</v>
      </c>
      <c r="K115" s="97" t="s">
        <v>107</v>
      </c>
      <c r="L115" s="139">
        <f t="shared" si="17"/>
        <v>2</v>
      </c>
      <c r="M115" s="97" t="s">
        <v>53</v>
      </c>
      <c r="O115" s="84"/>
      <c r="P115" s="98"/>
      <c r="Q115" s="98">
        <f t="shared" si="20"/>
        <v>0</v>
      </c>
      <c r="R115" s="97"/>
      <c r="V115" s="36"/>
    </row>
    <row r="116" spans="1:22" s="24" customFormat="1" ht="24" x14ac:dyDescent="0.3">
      <c r="A116" s="16"/>
      <c r="B116" s="16"/>
      <c r="C116" s="183" t="s">
        <v>134</v>
      </c>
      <c r="E116" s="96">
        <v>3</v>
      </c>
      <c r="F116" s="43">
        <v>5</v>
      </c>
      <c r="G116" s="44">
        <v>2</v>
      </c>
      <c r="H116" s="44">
        <v>2</v>
      </c>
      <c r="I116" s="45">
        <v>3</v>
      </c>
      <c r="J116" s="141" t="s">
        <v>118</v>
      </c>
      <c r="K116" s="97" t="s">
        <v>117</v>
      </c>
      <c r="L116" s="139">
        <f t="shared" si="17"/>
        <v>2</v>
      </c>
      <c r="M116" s="97" t="s">
        <v>0</v>
      </c>
      <c r="O116" s="84"/>
      <c r="P116" s="98"/>
      <c r="Q116" s="98">
        <f t="shared" si="20"/>
        <v>0</v>
      </c>
      <c r="R116" s="97"/>
      <c r="V116" s="36"/>
    </row>
    <row r="117" spans="1:22" s="24" customFormat="1" x14ac:dyDescent="0.3">
      <c r="A117" s="16"/>
      <c r="B117" s="16"/>
      <c r="C117" s="183" t="s">
        <v>134</v>
      </c>
      <c r="E117" s="96">
        <v>3</v>
      </c>
      <c r="F117" s="43">
        <v>5</v>
      </c>
      <c r="G117" s="44">
        <v>2</v>
      </c>
      <c r="H117" s="44">
        <v>2</v>
      </c>
      <c r="I117" s="45">
        <v>4</v>
      </c>
      <c r="J117" s="141" t="s">
        <v>103</v>
      </c>
      <c r="K117" s="97"/>
      <c r="L117" s="139">
        <f t="shared" si="17"/>
        <v>2</v>
      </c>
      <c r="M117" s="97" t="s">
        <v>1</v>
      </c>
      <c r="O117" s="84"/>
      <c r="P117" s="98"/>
      <c r="Q117" s="98">
        <f t="shared" si="20"/>
        <v>0</v>
      </c>
      <c r="R117" s="97"/>
      <c r="V117" s="36"/>
    </row>
    <row r="118" spans="1:22" s="7" customFormat="1" x14ac:dyDescent="0.3">
      <c r="A118" s="6"/>
      <c r="B118" s="6"/>
      <c r="C118" s="184" t="s">
        <v>134</v>
      </c>
      <c r="E118" s="100">
        <v>3</v>
      </c>
      <c r="F118" s="43">
        <v>5</v>
      </c>
      <c r="G118" s="44">
        <v>2</v>
      </c>
      <c r="H118" s="44">
        <v>3</v>
      </c>
      <c r="I118" s="45"/>
      <c r="J118" s="101" t="s">
        <v>48</v>
      </c>
      <c r="K118" s="106"/>
      <c r="L118" s="139">
        <f t="shared" si="17"/>
        <v>2</v>
      </c>
      <c r="M118" s="112"/>
      <c r="O118" s="111"/>
      <c r="P118" s="99"/>
      <c r="Q118" s="99"/>
      <c r="R118" s="106"/>
      <c r="V118" s="34"/>
    </row>
    <row r="119" spans="1:22" s="24" customFormat="1" x14ac:dyDescent="0.3">
      <c r="A119" s="16"/>
      <c r="B119" s="16"/>
      <c r="C119" s="183" t="s">
        <v>134</v>
      </c>
      <c r="E119" s="96">
        <v>3</v>
      </c>
      <c r="F119" s="43">
        <v>5</v>
      </c>
      <c r="G119" s="44">
        <v>2</v>
      </c>
      <c r="H119" s="44">
        <v>3</v>
      </c>
      <c r="I119" s="45">
        <v>1</v>
      </c>
      <c r="J119" s="161" t="s">
        <v>143</v>
      </c>
      <c r="K119" s="124" t="s">
        <v>144</v>
      </c>
      <c r="L119" s="139">
        <f t="shared" si="17"/>
        <v>2</v>
      </c>
      <c r="M119" s="97" t="s">
        <v>53</v>
      </c>
      <c r="O119" s="121"/>
      <c r="P119" s="98"/>
      <c r="Q119" s="98">
        <f t="shared" ref="Q119:Q121" si="21">O119*P119</f>
        <v>0</v>
      </c>
      <c r="R119" s="124"/>
      <c r="V119" s="36"/>
    </row>
    <row r="120" spans="1:22" s="24" customFormat="1" ht="24" x14ac:dyDescent="0.3">
      <c r="A120" s="16"/>
      <c r="B120" s="16"/>
      <c r="C120" s="183" t="s">
        <v>134</v>
      </c>
      <c r="E120" s="96">
        <v>3</v>
      </c>
      <c r="F120" s="43">
        <v>5</v>
      </c>
      <c r="G120" s="44">
        <v>2</v>
      </c>
      <c r="H120" s="44">
        <v>3</v>
      </c>
      <c r="I120" s="45">
        <v>2</v>
      </c>
      <c r="J120" s="141" t="s">
        <v>106</v>
      </c>
      <c r="K120" s="124" t="s">
        <v>144</v>
      </c>
      <c r="L120" s="139">
        <f t="shared" si="17"/>
        <v>2</v>
      </c>
      <c r="M120" s="97" t="s">
        <v>53</v>
      </c>
      <c r="O120" s="121"/>
      <c r="P120" s="98"/>
      <c r="Q120" s="98">
        <f t="shared" si="21"/>
        <v>0</v>
      </c>
      <c r="R120" s="124"/>
      <c r="V120" s="36"/>
    </row>
    <row r="121" spans="1:22" s="24" customFormat="1" ht="24" x14ac:dyDescent="0.3">
      <c r="A121" s="16"/>
      <c r="B121" s="16"/>
      <c r="C121" s="183" t="s">
        <v>134</v>
      </c>
      <c r="E121" s="96">
        <v>3</v>
      </c>
      <c r="F121" s="43">
        <v>5</v>
      </c>
      <c r="G121" s="44">
        <v>2</v>
      </c>
      <c r="H121" s="44">
        <v>3</v>
      </c>
      <c r="I121" s="45">
        <v>3</v>
      </c>
      <c r="J121" s="145" t="s">
        <v>104</v>
      </c>
      <c r="K121" s="124"/>
      <c r="L121" s="139">
        <f t="shared" si="17"/>
        <v>2</v>
      </c>
      <c r="M121" s="97" t="s">
        <v>0</v>
      </c>
      <c r="O121" s="121"/>
      <c r="P121" s="98"/>
      <c r="Q121" s="98">
        <f t="shared" si="21"/>
        <v>0</v>
      </c>
      <c r="R121" s="124"/>
      <c r="V121" s="36"/>
    </row>
    <row r="122" spans="1:22" s="24" customFormat="1" x14ac:dyDescent="0.3">
      <c r="A122" s="16"/>
      <c r="B122" s="16"/>
      <c r="C122" s="183" t="s">
        <v>134</v>
      </c>
      <c r="E122" s="96">
        <v>3</v>
      </c>
      <c r="F122" s="43">
        <v>5</v>
      </c>
      <c r="G122" s="44">
        <v>2</v>
      </c>
      <c r="H122" s="44">
        <v>3</v>
      </c>
      <c r="I122" s="45">
        <v>4</v>
      </c>
      <c r="J122" s="141" t="s">
        <v>103</v>
      </c>
      <c r="K122" s="97"/>
      <c r="L122" s="139">
        <f t="shared" si="17"/>
        <v>2</v>
      </c>
      <c r="M122" s="97" t="s">
        <v>1</v>
      </c>
      <c r="O122" s="121"/>
      <c r="P122" s="98"/>
      <c r="Q122" s="98">
        <f>O122*P122</f>
        <v>0</v>
      </c>
      <c r="R122" s="97"/>
      <c r="V122" s="36"/>
    </row>
    <row r="123" spans="1:22" s="24" customFormat="1" ht="24" x14ac:dyDescent="0.3">
      <c r="A123" s="16"/>
      <c r="B123" s="16"/>
      <c r="C123" s="183" t="s">
        <v>134</v>
      </c>
      <c r="E123" s="96">
        <v>3</v>
      </c>
      <c r="F123" s="43">
        <v>5</v>
      </c>
      <c r="G123" s="44">
        <v>2</v>
      </c>
      <c r="H123" s="44">
        <v>4</v>
      </c>
      <c r="I123" s="45"/>
      <c r="J123" s="101" t="s">
        <v>50</v>
      </c>
      <c r="K123" s="124" t="s">
        <v>136</v>
      </c>
      <c r="L123" s="139">
        <f t="shared" si="17"/>
        <v>2</v>
      </c>
      <c r="M123" s="97" t="s">
        <v>53</v>
      </c>
      <c r="O123" s="121"/>
      <c r="P123" s="98"/>
      <c r="Q123" s="98">
        <f>O123*P123</f>
        <v>0</v>
      </c>
      <c r="R123" s="124"/>
      <c r="V123" s="36"/>
    </row>
    <row r="124" spans="1:22" s="24" customFormat="1" x14ac:dyDescent="0.3">
      <c r="A124" s="16"/>
      <c r="B124" s="16"/>
      <c r="C124" s="183" t="s">
        <v>134</v>
      </c>
      <c r="E124" s="96">
        <v>3</v>
      </c>
      <c r="F124" s="43">
        <v>5</v>
      </c>
      <c r="G124" s="44">
        <v>2</v>
      </c>
      <c r="H124" s="44">
        <v>4</v>
      </c>
      <c r="I124" s="45">
        <v>1</v>
      </c>
      <c r="J124" s="141" t="s">
        <v>101</v>
      </c>
      <c r="K124" s="106"/>
      <c r="L124" s="139">
        <f t="shared" si="17"/>
        <v>2</v>
      </c>
      <c r="M124" s="97" t="s">
        <v>53</v>
      </c>
      <c r="O124" s="121"/>
      <c r="P124" s="98"/>
      <c r="Q124" s="98">
        <f t="shared" ref="Q124:Q128" si="22">O124*P124</f>
        <v>0</v>
      </c>
      <c r="R124" s="106"/>
      <c r="V124" s="36"/>
    </row>
    <row r="125" spans="1:22" s="24" customFormat="1" ht="36" x14ac:dyDescent="0.3">
      <c r="A125" s="16"/>
      <c r="B125" s="16"/>
      <c r="C125" s="183" t="s">
        <v>134</v>
      </c>
      <c r="E125" s="96">
        <v>3</v>
      </c>
      <c r="F125" s="43">
        <v>5</v>
      </c>
      <c r="G125" s="44">
        <v>2</v>
      </c>
      <c r="H125" s="44">
        <v>4</v>
      </c>
      <c r="I125" s="45">
        <v>2</v>
      </c>
      <c r="J125" s="141" t="s">
        <v>106</v>
      </c>
      <c r="K125" s="97" t="s">
        <v>107</v>
      </c>
      <c r="L125" s="139">
        <f t="shared" si="17"/>
        <v>2</v>
      </c>
      <c r="M125" s="97" t="s">
        <v>53</v>
      </c>
      <c r="O125" s="121"/>
      <c r="P125" s="98"/>
      <c r="Q125" s="98">
        <f t="shared" si="22"/>
        <v>0</v>
      </c>
      <c r="R125" s="97"/>
      <c r="V125" s="36"/>
    </row>
    <row r="126" spans="1:22" s="24" customFormat="1" ht="24" x14ac:dyDescent="0.3">
      <c r="A126" s="16"/>
      <c r="B126" s="16"/>
      <c r="C126" s="183" t="s">
        <v>134</v>
      </c>
      <c r="E126" s="96">
        <v>3</v>
      </c>
      <c r="F126" s="43">
        <v>5</v>
      </c>
      <c r="G126" s="44">
        <v>2</v>
      </c>
      <c r="H126" s="44">
        <v>4</v>
      </c>
      <c r="I126" s="45">
        <v>3</v>
      </c>
      <c r="J126" s="141" t="s">
        <v>104</v>
      </c>
      <c r="K126" s="97" t="s">
        <v>105</v>
      </c>
      <c r="L126" s="139">
        <f t="shared" si="17"/>
        <v>2</v>
      </c>
      <c r="M126" s="97" t="s">
        <v>0</v>
      </c>
      <c r="O126" s="121"/>
      <c r="P126" s="98"/>
      <c r="Q126" s="98">
        <f t="shared" si="22"/>
        <v>0</v>
      </c>
      <c r="R126" s="97"/>
      <c r="V126" s="36"/>
    </row>
    <row r="127" spans="1:22" s="24" customFormat="1" ht="24" x14ac:dyDescent="0.3">
      <c r="A127" s="16"/>
      <c r="B127" s="16"/>
      <c r="C127" s="183" t="s">
        <v>134</v>
      </c>
      <c r="E127" s="96">
        <v>3</v>
      </c>
      <c r="F127" s="43">
        <v>5</v>
      </c>
      <c r="G127" s="44">
        <v>2</v>
      </c>
      <c r="H127" s="44">
        <v>4</v>
      </c>
      <c r="I127" s="45">
        <v>4</v>
      </c>
      <c r="J127" s="141" t="s">
        <v>167</v>
      </c>
      <c r="K127" s="97" t="s">
        <v>168</v>
      </c>
      <c r="L127" s="139">
        <f t="shared" si="17"/>
        <v>2</v>
      </c>
      <c r="M127" s="97" t="s">
        <v>9</v>
      </c>
      <c r="O127" s="121"/>
      <c r="P127" s="98"/>
      <c r="Q127" s="98">
        <f t="shared" si="22"/>
        <v>0</v>
      </c>
      <c r="R127" s="97"/>
      <c r="V127" s="36"/>
    </row>
    <row r="128" spans="1:22" s="24" customFormat="1" x14ac:dyDescent="0.3">
      <c r="A128" s="16"/>
      <c r="B128" s="16"/>
      <c r="C128" s="183" t="s">
        <v>134</v>
      </c>
      <c r="E128" s="96">
        <v>3</v>
      </c>
      <c r="F128" s="43">
        <v>5</v>
      </c>
      <c r="G128" s="44">
        <v>2</v>
      </c>
      <c r="H128" s="44">
        <v>4</v>
      </c>
      <c r="I128" s="45">
        <v>4</v>
      </c>
      <c r="J128" s="141" t="s">
        <v>103</v>
      </c>
      <c r="K128" s="97"/>
      <c r="L128" s="139">
        <f t="shared" si="17"/>
        <v>2</v>
      </c>
      <c r="M128" s="97" t="s">
        <v>1</v>
      </c>
      <c r="O128" s="121"/>
      <c r="P128" s="98"/>
      <c r="Q128" s="98">
        <f t="shared" si="22"/>
        <v>0</v>
      </c>
      <c r="R128" s="97"/>
      <c r="V128" s="36"/>
    </row>
    <row r="129" spans="1:22" s="24" customFormat="1" x14ac:dyDescent="0.3">
      <c r="A129" s="16"/>
      <c r="B129" s="16"/>
      <c r="C129" s="183" t="s">
        <v>134</v>
      </c>
      <c r="E129" s="96">
        <v>3</v>
      </c>
      <c r="F129" s="43">
        <v>5</v>
      </c>
      <c r="G129" s="44">
        <v>2</v>
      </c>
      <c r="H129" s="44">
        <v>5</v>
      </c>
      <c r="I129" s="45"/>
      <c r="J129" s="101" t="s">
        <v>98</v>
      </c>
      <c r="K129" s="97" t="s">
        <v>87</v>
      </c>
      <c r="L129" s="139">
        <f t="shared" si="17"/>
        <v>2</v>
      </c>
      <c r="M129" s="97"/>
      <c r="O129" s="121"/>
      <c r="P129" s="98"/>
      <c r="Q129" s="98"/>
      <c r="R129" s="97"/>
      <c r="V129" s="36"/>
    </row>
    <row r="130" spans="1:22" s="24" customFormat="1" ht="36" x14ac:dyDescent="0.3">
      <c r="A130" s="16"/>
      <c r="B130" s="16"/>
      <c r="C130" s="183" t="s">
        <v>134</v>
      </c>
      <c r="E130" s="96">
        <v>3</v>
      </c>
      <c r="F130" s="43">
        <v>5</v>
      </c>
      <c r="G130" s="44">
        <v>2</v>
      </c>
      <c r="H130" s="44">
        <v>5</v>
      </c>
      <c r="I130" s="45">
        <v>1</v>
      </c>
      <c r="J130" s="141" t="s">
        <v>106</v>
      </c>
      <c r="K130" s="97" t="s">
        <v>107</v>
      </c>
      <c r="L130" s="139">
        <f t="shared" si="17"/>
        <v>2</v>
      </c>
      <c r="M130" s="97" t="s">
        <v>53</v>
      </c>
      <c r="O130" s="121"/>
      <c r="P130" s="98"/>
      <c r="Q130" s="98">
        <f t="shared" ref="Q130:Q132" si="23">O130*P130</f>
        <v>0</v>
      </c>
      <c r="R130" s="97"/>
      <c r="V130" s="36"/>
    </row>
    <row r="131" spans="1:22" s="24" customFormat="1" ht="24" x14ac:dyDescent="0.3">
      <c r="A131" s="16"/>
      <c r="B131" s="16"/>
      <c r="C131" s="183" t="s">
        <v>134</v>
      </c>
      <c r="E131" s="96">
        <v>3</v>
      </c>
      <c r="F131" s="43">
        <v>5</v>
      </c>
      <c r="G131" s="44">
        <v>2</v>
      </c>
      <c r="H131" s="44">
        <v>5</v>
      </c>
      <c r="I131" s="45">
        <v>2</v>
      </c>
      <c r="J131" s="141" t="s">
        <v>104</v>
      </c>
      <c r="K131" s="97" t="s">
        <v>105</v>
      </c>
      <c r="L131" s="139">
        <f t="shared" si="17"/>
        <v>2</v>
      </c>
      <c r="M131" s="97" t="s">
        <v>0</v>
      </c>
      <c r="O131" s="121"/>
      <c r="P131" s="98"/>
      <c r="Q131" s="98">
        <f t="shared" si="23"/>
        <v>0</v>
      </c>
      <c r="R131" s="97"/>
      <c r="V131" s="36"/>
    </row>
    <row r="132" spans="1:22" s="24" customFormat="1" x14ac:dyDescent="0.3">
      <c r="A132" s="16"/>
      <c r="B132" s="16"/>
      <c r="C132" s="183" t="s">
        <v>134</v>
      </c>
      <c r="E132" s="96">
        <v>3</v>
      </c>
      <c r="F132" s="43">
        <v>5</v>
      </c>
      <c r="G132" s="44">
        <v>2</v>
      </c>
      <c r="H132" s="44">
        <v>5</v>
      </c>
      <c r="I132" s="45">
        <v>3</v>
      </c>
      <c r="J132" s="141" t="s">
        <v>103</v>
      </c>
      <c r="K132" s="97"/>
      <c r="L132" s="139">
        <f t="shared" si="17"/>
        <v>2</v>
      </c>
      <c r="M132" s="97" t="s">
        <v>1</v>
      </c>
      <c r="O132" s="84"/>
      <c r="P132" s="98"/>
      <c r="Q132" s="98">
        <f t="shared" si="23"/>
        <v>0</v>
      </c>
      <c r="R132" s="97"/>
      <c r="V132" s="36"/>
    </row>
    <row r="133" spans="1:22" s="24" customFormat="1" x14ac:dyDescent="0.3">
      <c r="A133" s="16"/>
      <c r="B133" s="16"/>
      <c r="C133" s="46"/>
      <c r="E133" s="47"/>
      <c r="F133" s="47"/>
      <c r="G133" s="47"/>
      <c r="H133" s="48"/>
      <c r="I133" s="48"/>
      <c r="L133" s="129"/>
      <c r="O133" s="49"/>
      <c r="V133" s="36"/>
    </row>
    <row r="134" spans="1:22" s="24" customFormat="1" x14ac:dyDescent="0.3">
      <c r="A134" s="16"/>
      <c r="B134" s="16"/>
      <c r="C134" s="46"/>
      <c r="E134" s="47"/>
      <c r="F134" s="47"/>
      <c r="G134" s="47"/>
      <c r="H134" s="48"/>
      <c r="I134" s="48"/>
      <c r="L134" s="129"/>
      <c r="O134" s="49"/>
      <c r="P134" s="62" t="s">
        <v>8</v>
      </c>
      <c r="Q134" s="62">
        <f>SUBTOTAL(9,Q101:Q133)</f>
        <v>0</v>
      </c>
      <c r="V134" s="36"/>
    </row>
    <row r="135" spans="1:22" s="24" customFormat="1" x14ac:dyDescent="0.3">
      <c r="A135" s="16"/>
      <c r="B135" s="16"/>
      <c r="C135" s="46"/>
      <c r="E135" s="47"/>
      <c r="F135" s="47"/>
      <c r="G135" s="47"/>
      <c r="H135" s="48"/>
      <c r="I135" s="48"/>
      <c r="L135" s="129"/>
      <c r="O135" s="49"/>
      <c r="V135" s="36"/>
    </row>
    <row r="136" spans="1:22" s="24" customFormat="1" x14ac:dyDescent="0.3">
      <c r="A136" s="16"/>
      <c r="B136" s="16"/>
      <c r="C136" s="46"/>
      <c r="E136" s="47"/>
      <c r="F136" s="47"/>
      <c r="G136" s="47"/>
      <c r="H136" s="48"/>
      <c r="I136" s="48"/>
      <c r="L136" s="129"/>
      <c r="O136" s="49"/>
      <c r="P136" s="88"/>
      <c r="Q136" s="88"/>
      <c r="V136" s="36"/>
    </row>
    <row r="137" spans="1:22" s="7" customFormat="1" ht="18" x14ac:dyDescent="0.3">
      <c r="A137" s="6"/>
      <c r="B137" s="6"/>
      <c r="C137" s="26" t="s">
        <v>173</v>
      </c>
      <c r="D137" s="89"/>
      <c r="E137" s="90"/>
      <c r="F137" s="91"/>
      <c r="G137" s="91"/>
      <c r="H137" s="92"/>
      <c r="I137" s="92"/>
      <c r="J137" s="93"/>
      <c r="K137" s="89"/>
      <c r="L137" s="130"/>
      <c r="M137" s="89"/>
      <c r="N137" s="89"/>
      <c r="O137" s="94"/>
      <c r="P137" s="89"/>
      <c r="Q137" s="89"/>
      <c r="R137" s="89"/>
      <c r="V137" s="34"/>
    </row>
    <row r="138" spans="1:22" s="24" customFormat="1" x14ac:dyDescent="0.3">
      <c r="A138" s="16"/>
      <c r="B138" s="16"/>
      <c r="C138" s="46"/>
      <c r="E138" s="47"/>
      <c r="F138" s="47"/>
      <c r="G138" s="47"/>
      <c r="H138" s="48"/>
      <c r="I138" s="48"/>
      <c r="L138" s="129"/>
      <c r="O138" s="49"/>
      <c r="P138" s="69"/>
      <c r="Q138" s="69"/>
      <c r="V138" s="36"/>
    </row>
    <row r="139" spans="1:22" s="24" customFormat="1" x14ac:dyDescent="0.3">
      <c r="A139" s="16"/>
      <c r="B139" s="16"/>
      <c r="C139" s="46"/>
      <c r="E139" s="47"/>
      <c r="F139" s="47"/>
      <c r="G139" s="47"/>
      <c r="H139" s="48"/>
      <c r="I139" s="48"/>
      <c r="L139" s="129"/>
      <c r="O139" s="70"/>
      <c r="P139" s="71" t="s">
        <v>4</v>
      </c>
      <c r="Q139" s="72">
        <f>SUBTOTAL(9,Q12:Q138)</f>
        <v>0</v>
      </c>
      <c r="V139" s="36"/>
    </row>
    <row r="140" spans="1:22" s="24" customFormat="1" x14ac:dyDescent="0.3">
      <c r="A140" s="16"/>
      <c r="B140" s="16"/>
      <c r="C140" s="46"/>
      <c r="E140" s="47"/>
      <c r="F140" s="47"/>
      <c r="G140" s="47"/>
      <c r="H140" s="48"/>
      <c r="I140" s="48"/>
      <c r="L140" s="129"/>
      <c r="O140" s="70"/>
      <c r="P140" s="71" t="s">
        <v>5</v>
      </c>
      <c r="Q140" s="72">
        <f>Q139*0.2</f>
        <v>0</v>
      </c>
      <c r="V140" s="36"/>
    </row>
    <row r="141" spans="1:22" s="24" customFormat="1" x14ac:dyDescent="0.3">
      <c r="A141" s="16"/>
      <c r="B141" s="16"/>
      <c r="C141" s="46"/>
      <c r="E141" s="47"/>
      <c r="F141" s="47"/>
      <c r="G141" s="47"/>
      <c r="H141" s="48"/>
      <c r="I141" s="48"/>
      <c r="L141" s="129"/>
      <c r="O141" s="70"/>
      <c r="P141" s="73" t="s">
        <v>6</v>
      </c>
      <c r="Q141" s="74">
        <f>Q139+Q140</f>
        <v>0</v>
      </c>
      <c r="V141" s="36"/>
    </row>
    <row r="142" spans="1:22" s="7" customFormat="1" x14ac:dyDescent="0.3">
      <c r="A142" s="6"/>
      <c r="B142" s="6"/>
      <c r="C142" s="12"/>
      <c r="E142" s="13"/>
      <c r="F142" s="13"/>
      <c r="G142" s="13"/>
      <c r="H142" s="15"/>
      <c r="I142" s="15"/>
      <c r="J142" s="24"/>
      <c r="K142" s="24"/>
      <c r="L142" s="129"/>
      <c r="O142" s="25"/>
      <c r="P142" s="32"/>
      <c r="Q142" s="32"/>
      <c r="R142" s="24"/>
      <c r="V142" s="34"/>
    </row>
    <row r="143" spans="1:22" s="7" customFormat="1" x14ac:dyDescent="0.3">
      <c r="A143" s="6"/>
      <c r="B143" s="6"/>
      <c r="C143" s="12"/>
      <c r="E143" s="13"/>
      <c r="F143" s="13"/>
      <c r="G143" s="13"/>
      <c r="H143" s="15"/>
      <c r="I143" s="15"/>
      <c r="J143" s="24"/>
      <c r="K143" s="24"/>
      <c r="L143" s="129"/>
      <c r="O143" s="25"/>
      <c r="P143" s="32"/>
      <c r="Q143" s="32"/>
      <c r="R143" s="24"/>
      <c r="V143" s="34"/>
    </row>
    <row r="144" spans="1:22" s="7" customFormat="1" x14ac:dyDescent="0.3">
      <c r="A144" s="6"/>
      <c r="B144" s="6"/>
      <c r="C144" s="12"/>
      <c r="E144" s="13"/>
      <c r="F144" s="14"/>
      <c r="G144" s="14"/>
      <c r="H144" s="15"/>
      <c r="I144" s="15"/>
      <c r="J144" s="24"/>
      <c r="L144" s="127"/>
      <c r="V144" s="34"/>
    </row>
    <row r="145" spans="1:22" s="7" customFormat="1" x14ac:dyDescent="0.3">
      <c r="A145" s="6"/>
      <c r="B145" s="6"/>
      <c r="C145" s="12"/>
      <c r="E145" s="13"/>
      <c r="F145" s="14"/>
      <c r="G145" s="14"/>
      <c r="H145" s="15"/>
      <c r="I145" s="15"/>
      <c r="J145" s="24"/>
      <c r="L145" s="127"/>
      <c r="V145" s="34"/>
    </row>
    <row r="146" spans="1:22" s="8" customFormat="1" ht="53.4" customHeight="1" x14ac:dyDescent="0.3">
      <c r="A146" s="9"/>
      <c r="B146" s="9"/>
      <c r="C146" s="165"/>
      <c r="D146" s="9"/>
      <c r="E146" s="166"/>
      <c r="F146" s="167"/>
      <c r="G146" s="167"/>
      <c r="J146" s="174" t="s">
        <v>16</v>
      </c>
      <c r="K146" s="175" t="s">
        <v>132</v>
      </c>
      <c r="L146" s="176" t="s">
        <v>129</v>
      </c>
      <c r="N146" s="6"/>
      <c r="O146" s="7"/>
      <c r="P146" s="7"/>
      <c r="Q146" s="7"/>
      <c r="R146" s="7"/>
      <c r="S146" s="7"/>
      <c r="V146" s="35"/>
    </row>
    <row r="147" spans="1:22" s="7" customFormat="1" ht="18" x14ac:dyDescent="0.3">
      <c r="A147" s="6"/>
      <c r="B147" s="6"/>
      <c r="C147" s="39"/>
      <c r="D147" s="39"/>
      <c r="E147" s="40"/>
      <c r="F147" s="41"/>
      <c r="G147" s="39"/>
      <c r="J147" s="177" t="s">
        <v>130</v>
      </c>
      <c r="K147" s="178">
        <v>1</v>
      </c>
      <c r="L147" s="179">
        <v>1</v>
      </c>
      <c r="V147" s="34"/>
    </row>
    <row r="148" spans="1:22" s="7" customFormat="1" ht="18" x14ac:dyDescent="0.35">
      <c r="A148" s="6"/>
      <c r="B148" s="6"/>
      <c r="D148" s="87"/>
      <c r="E148" s="40"/>
      <c r="F148" s="41"/>
      <c r="G148" s="39"/>
      <c r="J148" s="177" t="s">
        <v>131</v>
      </c>
      <c r="K148" s="178">
        <v>2</v>
      </c>
      <c r="L148" s="179">
        <v>1</v>
      </c>
      <c r="V148" s="34"/>
    </row>
    <row r="149" spans="1:22" s="7" customFormat="1" ht="18" x14ac:dyDescent="0.35">
      <c r="A149" s="6"/>
      <c r="B149" s="6"/>
      <c r="D149" s="87"/>
      <c r="E149" s="40"/>
      <c r="F149" s="41"/>
      <c r="G149" s="39"/>
      <c r="J149" s="177" t="s">
        <v>164</v>
      </c>
      <c r="K149" s="178" t="s">
        <v>134</v>
      </c>
      <c r="L149" s="179">
        <v>2</v>
      </c>
      <c r="V149" s="34"/>
    </row>
    <row r="150" spans="1:22" s="7" customFormat="1" ht="18" x14ac:dyDescent="0.35">
      <c r="A150" s="6"/>
      <c r="B150" s="6"/>
      <c r="D150" s="87"/>
      <c r="E150" s="40"/>
      <c r="F150" s="41"/>
      <c r="G150" s="39"/>
      <c r="J150" s="177" t="s">
        <v>58</v>
      </c>
      <c r="K150" s="178">
        <v>3</v>
      </c>
      <c r="L150" s="179">
        <v>2</v>
      </c>
      <c r="V150" s="34"/>
    </row>
    <row r="151" spans="1:22" s="7" customFormat="1" ht="18" x14ac:dyDescent="0.35">
      <c r="A151" s="6"/>
      <c r="B151" s="6"/>
      <c r="D151" s="87"/>
      <c r="E151" s="40"/>
      <c r="F151" s="41"/>
      <c r="G151" s="39"/>
      <c r="J151" s="177" t="s">
        <v>165</v>
      </c>
      <c r="K151" s="178" t="s">
        <v>166</v>
      </c>
      <c r="L151" s="179">
        <v>1</v>
      </c>
      <c r="V151" s="34"/>
    </row>
    <row r="152" spans="1:22" s="7" customFormat="1" ht="18" customHeight="1" x14ac:dyDescent="0.25">
      <c r="A152" s="6"/>
      <c r="B152" s="6"/>
      <c r="C152" s="39"/>
      <c r="D152" s="185"/>
      <c r="E152" s="185"/>
      <c r="F152" s="185"/>
      <c r="G152" s="185"/>
      <c r="H152" s="185"/>
      <c r="I152" s="185"/>
      <c r="J152" s="177" t="s">
        <v>86</v>
      </c>
      <c r="K152" s="178">
        <v>4</v>
      </c>
      <c r="L152" s="179">
        <v>2</v>
      </c>
      <c r="N152" s="168"/>
      <c r="V152" s="34"/>
    </row>
    <row r="153" spans="1:22" s="7" customFormat="1" ht="18" x14ac:dyDescent="0.25">
      <c r="A153" s="6"/>
      <c r="B153" s="6"/>
      <c r="C153" s="39"/>
      <c r="J153" s="177" t="s">
        <v>138</v>
      </c>
      <c r="K153" s="178">
        <v>5</v>
      </c>
      <c r="L153" s="179">
        <v>3</v>
      </c>
      <c r="N153" s="168"/>
      <c r="V153" s="34"/>
    </row>
    <row r="154" spans="1:22" s="7" customFormat="1" ht="28.8" x14ac:dyDescent="0.25">
      <c r="A154" s="6"/>
      <c r="B154" s="6"/>
      <c r="C154" s="39"/>
      <c r="J154" s="180" t="s">
        <v>137</v>
      </c>
      <c r="K154" s="178">
        <v>61</v>
      </c>
      <c r="L154" s="179">
        <v>3</v>
      </c>
      <c r="N154" s="168"/>
      <c r="V154" s="34"/>
    </row>
    <row r="155" spans="1:22" s="7" customFormat="1" ht="43.2" x14ac:dyDescent="0.25">
      <c r="A155" s="6"/>
      <c r="B155" s="6"/>
      <c r="C155" s="39"/>
      <c r="J155" s="180" t="s">
        <v>163</v>
      </c>
      <c r="K155" s="178">
        <v>62</v>
      </c>
      <c r="L155" s="179">
        <v>3</v>
      </c>
      <c r="N155" s="168"/>
      <c r="V155" s="34"/>
    </row>
    <row r="156" spans="1:22" s="7" customFormat="1" ht="43.2" x14ac:dyDescent="0.25">
      <c r="A156" s="6"/>
      <c r="B156" s="6"/>
      <c r="C156" s="39"/>
      <c r="J156" s="180" t="s">
        <v>161</v>
      </c>
      <c r="K156" s="178">
        <v>63</v>
      </c>
      <c r="L156" s="179">
        <v>2</v>
      </c>
      <c r="N156" s="168"/>
      <c r="V156" s="34"/>
    </row>
    <row r="157" spans="1:22" s="7" customFormat="1" ht="28.8" x14ac:dyDescent="0.25">
      <c r="A157" s="6"/>
      <c r="B157" s="6"/>
      <c r="C157" s="39"/>
      <c r="J157" s="180" t="s">
        <v>162</v>
      </c>
      <c r="K157" s="178">
        <v>64</v>
      </c>
      <c r="L157" s="179">
        <v>2</v>
      </c>
      <c r="N157" s="168"/>
      <c r="V157" s="34"/>
    </row>
    <row r="158" spans="1:22" s="7" customFormat="1" ht="18" x14ac:dyDescent="0.25">
      <c r="A158" s="6"/>
      <c r="B158" s="6"/>
      <c r="C158" s="39"/>
      <c r="J158" s="177" t="s">
        <v>85</v>
      </c>
      <c r="K158" s="178">
        <v>7</v>
      </c>
      <c r="L158" s="179">
        <v>2</v>
      </c>
      <c r="N158" s="168"/>
      <c r="V158" s="34"/>
    </row>
    <row r="159" spans="1:22" s="7" customFormat="1" ht="18" x14ac:dyDescent="0.25">
      <c r="A159" s="6"/>
      <c r="B159" s="6"/>
      <c r="C159" s="39"/>
      <c r="J159" s="177" t="s">
        <v>47</v>
      </c>
      <c r="K159" s="178">
        <v>8</v>
      </c>
      <c r="L159" s="179">
        <v>3</v>
      </c>
      <c r="N159" s="168"/>
      <c r="V159" s="34"/>
    </row>
    <row r="160" spans="1:22" s="7" customFormat="1" ht="18" x14ac:dyDescent="0.35">
      <c r="A160" s="6"/>
      <c r="B160" s="6"/>
      <c r="C160" s="169"/>
      <c r="E160" s="40"/>
      <c r="F160" s="41"/>
      <c r="G160" s="39"/>
      <c r="J160" s="170"/>
      <c r="K160" s="171"/>
      <c r="L160" s="172"/>
      <c r="M160" s="9"/>
      <c r="V160" s="36"/>
    </row>
    <row r="161" spans="1:22" s="7" customFormat="1" ht="18" x14ac:dyDescent="0.35">
      <c r="A161" s="6"/>
      <c r="B161" s="6"/>
      <c r="C161" s="169"/>
      <c r="E161" s="40"/>
      <c r="F161" s="41"/>
      <c r="G161" s="39"/>
      <c r="J161" s="170"/>
      <c r="K161" s="171"/>
      <c r="L161" s="172"/>
      <c r="M161" s="9"/>
      <c r="O161" s="8"/>
      <c r="P161" s="8"/>
      <c r="Q161" s="173"/>
      <c r="R161" s="171"/>
      <c r="V161" s="36"/>
    </row>
  </sheetData>
  <mergeCells count="3">
    <mergeCell ref="B7:G7"/>
    <mergeCell ref="C9:M9"/>
    <mergeCell ref="D152:I152"/>
  </mergeCells>
  <pageMargins left="0.25" right="0.25" top="0.75" bottom="0.75" header="0.3" footer="0.3"/>
  <pageSetup paperSize="8" scale="57" fitToHeight="0" orientation="portrait" r:id="rId1"/>
  <headerFooter>
    <oddFooter>Page &amp;P de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72c38dd-23c8-4f61-92c1-ecf4f37d29bb" xsi:nil="true"/>
    <lcf76f155ced4ddcb4097134ff3c332f xmlns="1e30ab7a-21bc-4ba2-b376-1f3a48fc9b7d">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B9E86F0FBF2FB43A9D1C7698622BB35" ma:contentTypeVersion="19" ma:contentTypeDescription="Crée un document." ma:contentTypeScope="" ma:versionID="abdbe5823cc180fb6acfbd81452e1d9f">
  <xsd:schema xmlns:xsd="http://www.w3.org/2001/XMLSchema" xmlns:xs="http://www.w3.org/2001/XMLSchema" xmlns:p="http://schemas.microsoft.com/office/2006/metadata/properties" xmlns:ns2="1e30ab7a-21bc-4ba2-b376-1f3a48fc9b7d" xmlns:ns3="c72c38dd-23c8-4f61-92c1-ecf4f37d29bb" targetNamespace="http://schemas.microsoft.com/office/2006/metadata/properties" ma:root="true" ma:fieldsID="25dde2e29a26acd498275640a0ab8162" ns2:_="" ns3:_="">
    <xsd:import namespace="1e30ab7a-21bc-4ba2-b376-1f3a48fc9b7d"/>
    <xsd:import namespace="c72c38dd-23c8-4f61-92c1-ecf4f37d29b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30ab7a-21bc-4ba2-b376-1f3a48fc9b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Location" ma:index="12" nillable="true" ma:displayName="MediaServiceLoca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625cb67e-f8ba-4c30-ab32-0bceb62642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72c38dd-23c8-4f61-92c1-ecf4f37d29bb"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1cb6280e-5c7b-4106-97f6-6d90e5df6f20}" ma:internalName="TaxCatchAll" ma:showField="CatchAllData" ma:web="c72c38dd-23c8-4f61-92c1-ecf4f37d2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A9DC195-9849-44A9-8119-0400E2979A7F}">
  <ds:schemaRefs>
    <ds:schemaRef ds:uri="http://schemas.microsoft.com/office/2006/documentManagement/types"/>
    <ds:schemaRef ds:uri="http://purl.org/dc/terms/"/>
    <ds:schemaRef ds:uri="c72c38dd-23c8-4f61-92c1-ecf4f37d29bb"/>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1e30ab7a-21bc-4ba2-b376-1f3a48fc9b7d"/>
    <ds:schemaRef ds:uri="http://purl.org/dc/dcmitype/"/>
  </ds:schemaRefs>
</ds:datastoreItem>
</file>

<file path=customXml/itemProps2.xml><?xml version="1.0" encoding="utf-8"?>
<ds:datastoreItem xmlns:ds="http://schemas.openxmlformats.org/officeDocument/2006/customXml" ds:itemID="{BFD3479F-8499-4B29-828C-27581276F5F3}">
  <ds:schemaRefs>
    <ds:schemaRef ds:uri="http://schemas.microsoft.com/sharepoint/v3/contenttype/forms"/>
  </ds:schemaRefs>
</ds:datastoreItem>
</file>

<file path=customXml/itemProps3.xml><?xml version="1.0" encoding="utf-8"?>
<ds:datastoreItem xmlns:ds="http://schemas.openxmlformats.org/officeDocument/2006/customXml" ds:itemID="{D8E15C09-F85E-432C-93C3-8E12064B1C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30ab7a-21bc-4ba2-b376-1f3a48fc9b7d"/>
    <ds:schemaRef ds:uri="c72c38dd-23c8-4f61-92c1-ecf4f37d29b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 LOT2 GO</vt:lpstr>
      <vt:lpstr>'DPGF LOT2 GO'!Impression_des_titres</vt:lpstr>
      <vt:lpstr>'DPGF LOT2 GO'!Zone_d_impression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 Chevallier</dc:creator>
  <cp:lastModifiedBy>Anne Chevallier</cp:lastModifiedBy>
  <cp:lastPrinted>2025-04-30T10:35:17Z</cp:lastPrinted>
  <dcterms:created xsi:type="dcterms:W3CDTF">2020-08-05T15:46:46Z</dcterms:created>
  <dcterms:modified xsi:type="dcterms:W3CDTF">2025-04-30T11:19:20Z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0x010100EB9E86F0FBF2FB43A9D1C7698622BB35</vt:lpwstr>
  </property>
  <property fmtid="{D5CDD505-2E9C-101B-9397-08002B2CF9AE}" pid="3" name="MediaServiceImageTags">
    <vt:lpwstr/>
  </property>
</Properties>
</file>